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216" windowWidth="13884" windowHeight="7836" tabRatio="608"/>
  </bookViews>
  <sheets>
    <sheet name="FFY2019 Budget" sheetId="1" r:id="rId1"/>
    <sheet name="EHP Requirements" sheetId="2" r:id="rId2"/>
    <sheet name="Drop Down " sheetId="3" r:id="rId3"/>
  </sheets>
  <definedNames>
    <definedName name="_xlnm.Print_Area" localSheetId="0">'FFY2019 Budget'!$A$1:$M$127</definedName>
  </definedNames>
  <calcPr calcId="145621"/>
</workbook>
</file>

<file path=xl/calcChain.xml><?xml version="1.0" encoding="utf-8"?>
<calcChain xmlns="http://schemas.openxmlformats.org/spreadsheetml/2006/main">
  <c r="M115" i="1" l="1"/>
  <c r="J115" i="1" l="1"/>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61" i="3"/>
  <c r="I22" i="1" l="1"/>
  <c r="I23" i="1"/>
  <c r="I24" i="1"/>
  <c r="I75" i="1"/>
  <c r="I76" i="1"/>
  <c r="I77" i="1"/>
  <c r="I74" i="1"/>
  <c r="I78" i="1" s="1"/>
  <c r="L104" i="1"/>
  <c r="L105" i="1"/>
  <c r="L110" i="1" s="1"/>
  <c r="L106" i="1"/>
  <c r="L107" i="1"/>
  <c r="L108" i="1"/>
  <c r="L109" i="1"/>
  <c r="L119" i="1"/>
  <c r="L120" i="1"/>
  <c r="L121" i="1"/>
  <c r="L118" i="1"/>
  <c r="A107" i="1"/>
  <c r="A22" i="1"/>
  <c r="A23" i="1" s="1"/>
  <c r="A24" i="1" s="1"/>
  <c r="D56" i="1"/>
  <c r="D30" i="1"/>
  <c r="D19" i="1"/>
  <c r="L122" i="1" l="1"/>
  <c r="M101" i="1" l="1"/>
  <c r="M83" i="1"/>
  <c r="M72" i="1"/>
  <c r="M56" i="1"/>
  <c r="M30" i="1"/>
  <c r="M19" i="1"/>
  <c r="A117" i="1" l="1"/>
  <c r="A118" i="1" s="1"/>
  <c r="A119" i="1" s="1"/>
  <c r="A120" i="1" s="1"/>
  <c r="A121" i="1" s="1"/>
  <c r="A103" i="1"/>
  <c r="A104" i="1" s="1"/>
  <c r="A105" i="1" s="1"/>
  <c r="A106" i="1" s="1"/>
  <c r="A108" i="1" s="1"/>
  <c r="A109" i="1" s="1"/>
  <c r="A87" i="1"/>
  <c r="A88" i="1" s="1"/>
  <c r="A89" i="1" s="1"/>
  <c r="A90" i="1" s="1"/>
  <c r="A91" i="1" s="1"/>
  <c r="A92" i="1" s="1"/>
  <c r="A93" i="1" s="1"/>
  <c r="A94" i="1" s="1"/>
  <c r="A95" i="1" s="1"/>
  <c r="A75" i="1"/>
  <c r="A76" i="1" s="1"/>
  <c r="A77" i="1" s="1"/>
  <c r="A58" i="1"/>
  <c r="A59" i="1" s="1"/>
  <c r="A60" i="1" s="1"/>
  <c r="A61" i="1" s="1"/>
  <c r="A62" i="1" s="1"/>
  <c r="A63" i="1" s="1"/>
  <c r="A64" i="1" s="1"/>
  <c r="A65" i="1" s="1"/>
  <c r="A66" i="1" s="1"/>
  <c r="A32" i="1"/>
  <c r="A33" i="1" s="1"/>
  <c r="A34" i="1" s="1"/>
  <c r="A35" i="1" s="1"/>
  <c r="A36" i="1" s="1"/>
  <c r="A37" i="1" s="1"/>
  <c r="A38" i="1" s="1"/>
  <c r="A39" i="1" s="1"/>
  <c r="A40" i="1" s="1"/>
  <c r="A41" i="1" s="1"/>
  <c r="A42" i="1" s="1"/>
  <c r="A43" i="1" s="1"/>
  <c r="A44" i="1" s="1"/>
  <c r="A45" i="1" s="1"/>
  <c r="A46" i="1" s="1"/>
  <c r="A47" i="1" s="1"/>
  <c r="A48" i="1" s="1"/>
  <c r="A49" i="1" s="1"/>
  <c r="A50" i="1" s="1"/>
  <c r="A21" i="1"/>
  <c r="A10" i="1"/>
  <c r="A11" i="1" s="1"/>
  <c r="A12" i="1" s="1"/>
  <c r="A13" i="1" s="1"/>
  <c r="K19" i="1" l="1"/>
  <c r="L30" i="1" s="1"/>
  <c r="K72" i="1" s="1"/>
  <c r="K83" i="1" s="1"/>
  <c r="K101" i="1" s="1"/>
  <c r="K115" i="1" s="1"/>
  <c r="J19" i="1"/>
  <c r="K30" i="1" s="1"/>
  <c r="J56" i="1" s="1"/>
  <c r="J32" i="1"/>
  <c r="J33" i="1"/>
  <c r="J34" i="1"/>
  <c r="J35" i="1"/>
  <c r="J36" i="1"/>
  <c r="J37" i="1"/>
  <c r="J38" i="1"/>
  <c r="J39" i="1"/>
  <c r="J40" i="1"/>
  <c r="J41" i="1"/>
  <c r="J42" i="1"/>
  <c r="J43" i="1"/>
  <c r="J44" i="1"/>
  <c r="J45" i="1"/>
  <c r="J46" i="1"/>
  <c r="J47" i="1"/>
  <c r="J48" i="1"/>
  <c r="J49" i="1"/>
  <c r="J50" i="1"/>
  <c r="J72" i="1" l="1"/>
  <c r="J83" i="1"/>
  <c r="J101" i="1" s="1"/>
  <c r="K56" i="1"/>
  <c r="L103" i="1"/>
  <c r="I93" i="1"/>
  <c r="I92" i="1"/>
  <c r="I91" i="1"/>
  <c r="I90" i="1"/>
  <c r="I89" i="1"/>
  <c r="I88" i="1"/>
  <c r="I87" i="1"/>
  <c r="I86" i="1"/>
  <c r="I61" i="1" l="1"/>
  <c r="I65" i="1" l="1"/>
  <c r="I64" i="1"/>
  <c r="I63" i="1"/>
  <c r="I94" i="1" l="1"/>
  <c r="I95" i="1"/>
  <c r="I59" i="1"/>
  <c r="I60" i="1"/>
  <c r="I62" i="1"/>
  <c r="I58" i="1"/>
  <c r="I67" i="1" s="1"/>
  <c r="I21" i="1"/>
  <c r="I25" i="1" s="1"/>
  <c r="I11" i="1"/>
  <c r="I12" i="1"/>
  <c r="I13" i="1"/>
  <c r="I10" i="1"/>
  <c r="I96" i="1" l="1"/>
  <c r="J31" i="1"/>
  <c r="J51" i="1" s="1"/>
  <c r="I14" i="1"/>
  <c r="L127" i="1" l="1"/>
</calcChain>
</file>

<file path=xl/comments1.xml><?xml version="1.0" encoding="utf-8"?>
<comments xmlns="http://schemas.openxmlformats.org/spreadsheetml/2006/main">
  <authors>
    <author>Author</author>
  </authors>
  <commentList>
    <comment ref="C7" authorId="0">
      <text>
        <r>
          <rPr>
            <b/>
            <sz val="10"/>
            <color indexed="81"/>
            <rFont val="Tahoma"/>
            <family val="2"/>
          </rPr>
          <t xml:space="preserve">Select only one funding stream per project.  Use additional spreadsheets for projects using multiple funding streams i.e. fusion - UASI - one spreadsheet, SHSP one spreadsheet. Any questions please call SAA/UAA </t>
        </r>
        <r>
          <rPr>
            <sz val="8"/>
            <color indexed="81"/>
            <rFont val="Tahoma"/>
            <family val="2"/>
          </rPr>
          <t xml:space="preserve">
</t>
        </r>
      </text>
    </comment>
    <comment ref="E8" authorId="0">
      <text>
        <r>
          <rPr>
            <sz val="10"/>
            <color indexed="81"/>
            <rFont val="Tahoma"/>
            <family val="2"/>
          </rPr>
          <t>A</t>
        </r>
        <r>
          <rPr>
            <b/>
            <sz val="10"/>
            <color indexed="81"/>
            <rFont val="Tahoma"/>
            <family val="2"/>
          </rPr>
          <t>ny selection other than DHS funding must have an attached explanation, referencing the category and line item number</t>
        </r>
      </text>
    </comment>
  </commentList>
</comments>
</file>

<file path=xl/sharedStrings.xml><?xml version="1.0" encoding="utf-8"?>
<sst xmlns="http://schemas.openxmlformats.org/spreadsheetml/2006/main" count="1695" uniqueCount="1638">
  <si>
    <t>HOMELAND SECURITY GRANT PROGRAM (HSGP)</t>
  </si>
  <si>
    <t>IJ TITLE:</t>
  </si>
  <si>
    <t>CATEGORY</t>
  </si>
  <si>
    <t>Training</t>
  </si>
  <si>
    <t>Organization</t>
  </si>
  <si>
    <t xml:space="preserve">UNIT COST </t>
  </si>
  <si>
    <t xml:space="preserve">TOTAL </t>
  </si>
  <si>
    <t xml:space="preserve">Exercise </t>
  </si>
  <si>
    <t xml:space="preserve">Line # </t>
  </si>
  <si>
    <t xml:space="preserve">Purchase Type </t>
  </si>
  <si>
    <t xml:space="preserve">One Budget Per Funding Stream </t>
  </si>
  <si>
    <t xml:space="preserve">Previous Funding Type </t>
  </si>
  <si>
    <t xml:space="preserve">QUANTITY </t>
  </si>
  <si>
    <t xml:space="preserve">Select Type </t>
  </si>
  <si>
    <t>Training    Sub-Total</t>
  </si>
  <si>
    <t>Exercise  Sub- Total</t>
  </si>
  <si>
    <t>Personnel      Sub-Total</t>
  </si>
  <si>
    <t xml:space="preserve">Personnel      </t>
  </si>
  <si>
    <t>Agency Name</t>
  </si>
  <si>
    <t>Project Manager Name &amp; Contact #</t>
  </si>
  <si>
    <t>Grant Manager Name &amp; Contact #</t>
  </si>
  <si>
    <t>LINE ITEM DETAIL BUDGET</t>
  </si>
  <si>
    <t xml:space="preserve">% of Effort </t>
  </si>
  <si>
    <t xml:space="preserve">Personnel Cost Amount </t>
  </si>
  <si>
    <t>PERSONNEL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</si>
  <si>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 xml:space="preserve">Narrative HERE </t>
  </si>
  <si>
    <t xml:space="preserve">Fringe Benefits </t>
  </si>
  <si>
    <t xml:space="preserve">Positions Require:  Fringe to be separate from Personnel Costs above </t>
  </si>
  <si>
    <t>FRINGE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</si>
  <si>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Fringe       Sub-Total</t>
  </si>
  <si>
    <t>PERSONNEL DETAIL DESCRIPTION</t>
  </si>
  <si>
    <t>FRINGE DETAIL DESCRIPTION</t>
  </si>
  <si>
    <t>Planning Sub-Total</t>
  </si>
  <si>
    <t>Travel Sub-Total</t>
  </si>
  <si>
    <t>Is This Request on the TEPW?</t>
  </si>
  <si>
    <t>Coordinated with the State Exercise Officer?</t>
  </si>
  <si>
    <t>TRAVEL COST NARRATIVE REQUIRED FOR EACH LINE ITEM ABOVE - PLEASE EXPLAINE IN DETAIL EACH LINE ITEM AND DELIVERABLES.  NARRATIVE WILL BE USED TO ENSURE ITEMS LISTED WILL BE COMPLETED IN THE GRANT CYCLE - ITEMS MAY NOT BE PURCHASED OUTSIDE THE ITEMS LISTED ABOVE WITHOUT A PRE-APPROVED PROJECT CHANGE REQUEST.</t>
  </si>
  <si>
    <t>PLANNING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</si>
  <si>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All Exercises must be HSEEP compliant and coordinated with the State/UASI Exercise Officer, Must Support the SPR, THIRA, Strategy (NO TRAVEL IN THIS CATEGORY)</t>
  </si>
  <si>
    <t>Organization Sub-Total</t>
  </si>
  <si>
    <t xml:space="preserve">Salary Hourly </t>
  </si>
  <si>
    <t>Salary or Hourly</t>
  </si>
  <si>
    <t xml:space="preserve">Calculation (hours) </t>
  </si>
  <si>
    <t xml:space="preserve">Budget Total Request </t>
  </si>
  <si>
    <t>PLANNING DETAIL DESCRIPTION</t>
  </si>
  <si>
    <t>ORGANIZATION DETAIL DESCRIPTION</t>
  </si>
  <si>
    <t>TRAINING DETAIL DESCRIPTION</t>
  </si>
  <si>
    <t>EXERCISE DETAIL DESCRIPTION</t>
  </si>
  <si>
    <t xml:space="preserve">Positions Require:  How Many, Type, Max Amount of Time 12 mo, New, Existing &amp; Description of Position. All personnel must be put under this category, please note each line with planning, organization, training or exercise. </t>
  </si>
  <si>
    <t>Coordinated with the State Training Officer?</t>
  </si>
  <si>
    <t>ORGANIZATION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</si>
  <si>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 xml:space="preserve">Travel  Planning Training Exercise Equipment
Organization  </t>
  </si>
  <si>
    <t>EQUIPMENT DETAIL DESCRIPTION</t>
  </si>
  <si>
    <t xml:space="preserve">Equipment </t>
  </si>
  <si>
    <t>EQUIPMENT Sub-Total</t>
  </si>
  <si>
    <t>EQUIPMENT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</si>
  <si>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 xml:space="preserve">Total Trips </t>
  </si>
  <si>
    <t>THIS IS A NEW REQUIREMENT TO PROVIDE ALL INFORMATION ON TRAVEL. ALL TRAVEL MUST BE LINE ITEMED OUT ON THE TRAVEL ADDENDUM PROVIDED.  ALL DETAILS ARE REQUIRED. THIS CATEGORY IS FOR TRAVEL ONLY (INFORMATION NOT PROVIDED WILL NOT BE FUNDED BASED ON NON-COMPLIANCE)</t>
  </si>
  <si>
    <t>Category of Each Travel</t>
  </si>
  <si>
    <t xml:space="preserve">Cost for each Trip </t>
  </si>
  <si>
    <t xml:space="preserve">Total Cost </t>
  </si>
  <si>
    <t>DESCRIPTION OF ORGANIZATION ACTIVITES MUST BE DETAILED OUT, SEE YOUR GUIDANCE FOR DESCRIPTION OF ORGANIZATION.  THIS CATEGORY IS TYPICALLY FOR FUSION CENTER ACTIVITITIES - TO INCLUDE OVERTIME, VEHICLE AND EQUIPMENT RENTALS, OPACKS AND CONTRACTORS ONLY THIS IS NOT A SUPPLY CATEGORY.</t>
  </si>
  <si>
    <t>Planning</t>
  </si>
  <si>
    <t xml:space="preserve">PURPOSE OF EACH TRAVEL, LOCATION,  HOW MANY DAYS, PER DIEM BREAKDOWN </t>
  </si>
  <si>
    <t>TRAINING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  MAY REQUIRE EHP APPROVAL PLEASE SEE SCREENING MEMO</t>
  </si>
  <si>
    <t>EXERCISE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  MAY REQUIRE EHP, PLEASE SEE EHP SCREENING MEMO</t>
  </si>
  <si>
    <t xml:space="preserve">EHP Required prior to procurement / See 2nd tab to determine whether your project requires EHP Screening </t>
  </si>
  <si>
    <t>Select Funding Stream</t>
  </si>
  <si>
    <t>FFY 2019</t>
  </si>
  <si>
    <t xml:space="preserve">Justification &amp; Narrative for each trip must be included here </t>
  </si>
  <si>
    <t xml:space="preserve">Approved Strategic Capacity </t>
  </si>
  <si>
    <t>Core Capability</t>
  </si>
  <si>
    <r>
      <t>AEL Ref #</t>
    </r>
    <r>
      <rPr>
        <b/>
        <sz val="10"/>
        <color theme="0"/>
        <rFont val="Arial"/>
        <family val="2"/>
      </rPr>
      <t xml:space="preserve"> (if AEL is not listed this will not be approved)</t>
    </r>
  </si>
  <si>
    <t>DESCRIPTION OF EQUIPMENT ACTIVITES MUST BE DETAILED OUT (GENERAL TERMS AND INFORMATION WILL NOT BE ACCEPTED BASED UPON NON-COMPLIANCE) SEE YOUR GUIDANCE FOR DESCRIPTION OF ORGANIZATION - NO TRAVEL IN THIS CATEGORY - NO OVERTIME IN THIS CATEGORY, MUST HAVE AN AEL</t>
  </si>
  <si>
    <t>All Training in this category must be coordinated with the State/UASI Training Officer, Training Must have a FEMA/DHS Course #.  Must Support SPR, THIRA, Strategy (NO TRAVEL IN THIS CATEGORY) Add Course # in Description (NO OVERTIME IN THIS CATEGORY)</t>
  </si>
  <si>
    <t>DESCRIPTION OF PLANNING ACTIVITES MUST BE DETAILED OUT (GENERAL TERMS AND INFORMATION WILL NOT BE ACCEPTED BASED UPON NON-COMPLIANCE) NO TRAVEL IN THIS CATEGORY, NO OVERTIME IN THIS CATEGORY</t>
  </si>
  <si>
    <t xml:space="preserve">Requested Funding Source </t>
  </si>
  <si>
    <t>This request is required to  be on the TEPW</t>
  </si>
  <si>
    <t xml:space="preserve">Environmental Planning and Historic Preservation (EHP) Compliance </t>
  </si>
  <si>
    <t>https://secure.in.gov/dhs/files/Sample_EHP.pdf</t>
  </si>
  <si>
    <t>EHP memo example (please see funding grant information at the top, each award requires approval)</t>
  </si>
  <si>
    <t>https://www.fema.gov/environmental-and-historic-preservation</t>
  </si>
  <si>
    <t>https://www.fema.gov/pdf/government/grant/bulletins/info345.pdf</t>
  </si>
  <si>
    <t>https://www.fema.gov/pdf/government/grant/bulletins/info329.pdf</t>
  </si>
  <si>
    <t xml:space="preserve">EMI independent study class </t>
  </si>
  <si>
    <t>IS-253.A: Overview of FEMA's Environmental and Historic Preservation Review</t>
  </si>
  <si>
    <t xml:space="preserve">General Fund </t>
  </si>
  <si>
    <t>Yes</t>
  </si>
  <si>
    <t>Local Funds</t>
  </si>
  <si>
    <t>No, if no this will not be approved</t>
  </si>
  <si>
    <t>EMPG</t>
  </si>
  <si>
    <t>SHSP</t>
  </si>
  <si>
    <t xml:space="preserve">UASI </t>
  </si>
  <si>
    <t xml:space="preserve">Other Grant Funds </t>
  </si>
  <si>
    <t xml:space="preserve">Planning </t>
  </si>
  <si>
    <t xml:space="preserve">Training </t>
  </si>
  <si>
    <t xml:space="preserve">SHSP </t>
  </si>
  <si>
    <t>UASI</t>
  </si>
  <si>
    <t xml:space="preserve">Organization </t>
  </si>
  <si>
    <t xml:space="preserve">FEMA Core Capabilities </t>
  </si>
  <si>
    <t>Fusion Center - SNCTC</t>
  </si>
  <si>
    <t>Fusion Center - NTAC</t>
  </si>
  <si>
    <t>Public Information and Warning</t>
  </si>
  <si>
    <t>Citizen Corps - City of Las Vegas</t>
  </si>
  <si>
    <t>Operational Coordination</t>
  </si>
  <si>
    <t>Citizen Corps - Douglas</t>
  </si>
  <si>
    <t>Forensics and Attribution</t>
  </si>
  <si>
    <t>Intelligence and Information Sharing</t>
  </si>
  <si>
    <t>Citizen Corps - Washoe County</t>
  </si>
  <si>
    <t>Interdiction and Disruption</t>
  </si>
  <si>
    <t>Citizen Corps - Elko County</t>
  </si>
  <si>
    <t>Screening, Search, and Detection</t>
  </si>
  <si>
    <t>Citizen Corps - Statewide Tribal</t>
  </si>
  <si>
    <t>Access Control and Identity Verification</t>
  </si>
  <si>
    <t>NIMS - State of Nevada DEM</t>
  </si>
  <si>
    <t>Cybersecurity</t>
  </si>
  <si>
    <t>NIMS - Tribal DEM NTECC</t>
  </si>
  <si>
    <t>Physical Protective Measures</t>
  </si>
  <si>
    <t>CBRNE - Tahoe Douglas Bomb Squad</t>
  </si>
  <si>
    <t>Risk Management for Protection Programs and Activities</t>
  </si>
  <si>
    <t>CBRNE - Elko Bomb Squad</t>
  </si>
  <si>
    <t>Supply Chain Integrity and Security</t>
  </si>
  <si>
    <t>CBRNE - Consolidated Bomb Squad Washoe Reno Sparks</t>
  </si>
  <si>
    <t>Community Resilience</t>
  </si>
  <si>
    <t>CBRNE - Las Vegas Bomb Squad</t>
  </si>
  <si>
    <t>Long-term Vulnerability Reduction</t>
  </si>
  <si>
    <t>CBRNE - LVMPD ARMOR</t>
  </si>
  <si>
    <t>Risk and Disaster Resilience Assessment</t>
  </si>
  <si>
    <t>Communication - DEM SWIC</t>
  </si>
  <si>
    <t>Threats and Hazard Identification</t>
  </si>
  <si>
    <t>Public Information &amp; Warning - Statewide Emergency Alert System</t>
  </si>
  <si>
    <t>Critical Transportation</t>
  </si>
  <si>
    <t>Nevada Disaster Recovery Framework - State Implementation</t>
  </si>
  <si>
    <t>Environmental Response/Health and Safety</t>
  </si>
  <si>
    <t>Cyber - Incident Response Plan</t>
  </si>
  <si>
    <t>Fatality Management Services</t>
  </si>
  <si>
    <t>Cyber- Education Awareness</t>
  </si>
  <si>
    <t>Infrastructure Systems</t>
  </si>
  <si>
    <t xml:space="preserve">Cyber - Threat Identification </t>
  </si>
  <si>
    <t>Mass Care Services</t>
  </si>
  <si>
    <t>Planning - Continuity of Operations</t>
  </si>
  <si>
    <t>Mass Search and Rescue Operations</t>
  </si>
  <si>
    <t xml:space="preserve">Planning - Mass Fatality </t>
  </si>
  <si>
    <t>On-scene Security and Protection</t>
  </si>
  <si>
    <t xml:space="preserve">Planning - Community Resilience </t>
  </si>
  <si>
    <t>Operational Communications</t>
  </si>
  <si>
    <t>Public and Private Services and Resources</t>
  </si>
  <si>
    <t>Public Health and Medical Services</t>
  </si>
  <si>
    <t>Situational Assessment</t>
  </si>
  <si>
    <t>Economic Recovery</t>
  </si>
  <si>
    <t>Health and Social Services</t>
  </si>
  <si>
    <t>Housing</t>
  </si>
  <si>
    <t>Natural and Cultural Resources</t>
  </si>
  <si>
    <t xml:space="preserve">Maintain </t>
  </si>
  <si>
    <t>Citizen Corps - Carson City</t>
  </si>
  <si>
    <t xml:space="preserve">Select Purchase Type </t>
  </si>
  <si>
    <t>AEL / SEL Number</t>
  </si>
  <si>
    <t>Title</t>
  </si>
  <si>
    <t>01AR-01-SAR</t>
  </si>
  <si>
    <t>Respirator, Supplied Air</t>
  </si>
  <si>
    <t>01AR-01-SCBA</t>
  </si>
  <si>
    <t>SCBA, CBRN</t>
  </si>
  <si>
    <t>01AR-01-SCBC</t>
  </si>
  <si>
    <t>Cylinders and Valve Assemblies, Spare, and Service/Repair Kits, CBRN SCBA</t>
  </si>
  <si>
    <t>01AR-01-SCBR</t>
  </si>
  <si>
    <t>Kit, Retrofit/Upgrade, CBRN SCBA</t>
  </si>
  <si>
    <t>01AR-01-SCBT</t>
  </si>
  <si>
    <t>SCBA, CBRN, Tactical</t>
  </si>
  <si>
    <t>01AR-01-SCCC</t>
  </si>
  <si>
    <t>Respirator, Full-Facepiece, Closed-Circuit, Self-Contained (Re-Breather)</t>
  </si>
  <si>
    <t>01AR-02-APR</t>
  </si>
  <si>
    <t>Respirator, Air-Purifying, Full-Face, Tight-Fitting, Negative Pressure, CBRN</t>
  </si>
  <si>
    <t>01AR-02-APRC</t>
  </si>
  <si>
    <t>Canister, CBRN, APR</t>
  </si>
  <si>
    <t>01AR-02-APRW</t>
  </si>
  <si>
    <t>Respirator, Air-Purifying, Negative Pressure, Wildland Fire Fighting</t>
  </si>
  <si>
    <t>01AR-03-PAPA</t>
  </si>
  <si>
    <t>Respirator, Powered, Air-Purifying (PAPR), CBRN</t>
  </si>
  <si>
    <t>01AR-03-PAPB</t>
  </si>
  <si>
    <t>Battery Pack, PAPR</t>
  </si>
  <si>
    <t>01AR-03-PAPC</t>
  </si>
  <si>
    <t>Canister, CBRN, PAPR</t>
  </si>
  <si>
    <t>01AR-03-PAPM</t>
  </si>
  <si>
    <t>Respirator, Powered Air-Purifying (PAPR), Medical Response, NFPA 1999</t>
  </si>
  <si>
    <t>01AR-03-PAPW</t>
  </si>
  <si>
    <t>Respirator, Powered Air-Purifying (PAPR), Wildland Fire Fighting</t>
  </si>
  <si>
    <t>01AR-04-APEC</t>
  </si>
  <si>
    <t>Respirator, Escape, Air-Purifying, Single-Use, CBRN, with CO Option</t>
  </si>
  <si>
    <t>01AR-04-APER</t>
  </si>
  <si>
    <t>Respirator, Escape, Air-Purifying, Single-Use, CBRN</t>
  </si>
  <si>
    <t>01AR-04-SCER</t>
  </si>
  <si>
    <t>Respirator, Escape, Self-Contained, Single-Use, CBRN</t>
  </si>
  <si>
    <t>01AR-05-COMB</t>
  </si>
  <si>
    <t>Equipment, Respiratory Protection, Combination</t>
  </si>
  <si>
    <t>01AR-06-DISP</t>
  </si>
  <si>
    <t>Respirator, Particulate, Disposable</t>
  </si>
  <si>
    <t>01AR-06-FLTR</t>
  </si>
  <si>
    <t>Filter, Particulate</t>
  </si>
  <si>
    <t>01AR-06-REUS</t>
  </si>
  <si>
    <t>Respirator, Particulate, Reusable</t>
  </si>
  <si>
    <t>01AR-07-FTST</t>
  </si>
  <si>
    <t>Tester, Mask Leak/Fit</t>
  </si>
  <si>
    <t>01AR-07-QUAL</t>
  </si>
  <si>
    <t>System, Compressed Breathing Air Quality Testing</t>
  </si>
  <si>
    <t>01CB-01-ENSM</t>
  </si>
  <si>
    <t>Ensemble, HazMat Emergency and Terrorism Incident Protective, NFPA 1994 Class 1</t>
  </si>
  <si>
    <t>01CB-01-TRST</t>
  </si>
  <si>
    <t>Suit, Training</t>
  </si>
  <si>
    <t>01CB-02-ENSM</t>
  </si>
  <si>
    <t>Ensemble, HazMat Emergency and Terrorism Incident Protective, NFPA 1994 Class 2</t>
  </si>
  <si>
    <t>01CB-02-ENSR</t>
  </si>
  <si>
    <t>Ensemble, HazMat Emergency and Terrorism Incident Protective, NFPA 1994 Class 2R ("Ruggedized")</t>
  </si>
  <si>
    <t>01CB-02-TRST</t>
  </si>
  <si>
    <t>01CB-03-ENSM</t>
  </si>
  <si>
    <t>Ensemble, HazMat Emergency and Terrorism Incident Protective, NFPA 1994 Class 3</t>
  </si>
  <si>
    <t>01CB-03-ENSR</t>
  </si>
  <si>
    <t>Ensemble, HazMat Emergency and Terrorism Incident Protective, NFPA 1994 Class 3R ("Ruggedized")</t>
  </si>
  <si>
    <t>01CB-03-TRST</t>
  </si>
  <si>
    <t>01CB-04-ENSM</t>
  </si>
  <si>
    <t>Ensemble, Terrorism Incident Protective, NFPA 1994 Class 4</t>
  </si>
  <si>
    <t>01CB-04-ENSR</t>
  </si>
  <si>
    <t>Ensemble, HazMat Emergency and Terrorism Incident Protective, NFPA 1994 Class 4R ("Ruggedized")</t>
  </si>
  <si>
    <t>01CL-01-ENSM</t>
  </si>
  <si>
    <t>Ensemble, Law Enforcement CBRN Protective, NIJ Standard-0116.00 (LERL-1)</t>
  </si>
  <si>
    <t>01CL-02-ENSM</t>
  </si>
  <si>
    <t>Ensemble, Law Enforcement CBRN Protective, NIJ Standard-0116.00 (LERL-2)</t>
  </si>
  <si>
    <t>01CL-03-ENSM</t>
  </si>
  <si>
    <t>Ensemble, Law Enforcement CBRN Protective, NIJ Standard-0116.00 (LERL-3)</t>
  </si>
  <si>
    <t>01CL-04-ENSM</t>
  </si>
  <si>
    <t>Ensemble, Law Enforcement CBRN Protective, NIJ Standard-0116.00 (LERL-4)</t>
  </si>
  <si>
    <t>01EM-01-EFPM</t>
  </si>
  <si>
    <t>Device, Eye and Face Protection, Emergency Medical, Multiple-Use, NFPA 1999</t>
  </si>
  <si>
    <t>01EM-01-EFPS</t>
  </si>
  <si>
    <t>Device, Eye and Face Protection, Emergency Medical, Single-Use, NFPA 1999</t>
  </si>
  <si>
    <t>01EM-01-MASK</t>
  </si>
  <si>
    <t>Mask, Emergency Medical, Single-Use, NFPA 1999</t>
  </si>
  <si>
    <t>01EM-02-GARM</t>
  </si>
  <si>
    <t>Garment, Emergency Medical, Multiple-Use, NFPA 1999</t>
  </si>
  <si>
    <t>01EM-02-GARS</t>
  </si>
  <si>
    <t>Garment, Emergency Medical, Single-Use, NFPA 1999</t>
  </si>
  <si>
    <t>01EM-03-GLCL</t>
  </si>
  <si>
    <t>Gloves, Emergency Medical, Cleaning, NFPA 1999</t>
  </si>
  <si>
    <t>01EM-03-GLME</t>
  </si>
  <si>
    <t>Gloves, Emergency Medical, Examination, NFPA 1999</t>
  </si>
  <si>
    <t>01EM-03-GLMW</t>
  </si>
  <si>
    <t>Gloves, Emergency Medical, Work, NFPA 1999</t>
  </si>
  <si>
    <t>01EM-04-FTWC</t>
  </si>
  <si>
    <t>Covers, Footwear, Emergency Medical, NFPA 1999</t>
  </si>
  <si>
    <t>01EM-04-FTWF</t>
  </si>
  <si>
    <t>Footwear, Medical Care Facility, NFPA 1999</t>
  </si>
  <si>
    <t>01EM-04-FTWR</t>
  </si>
  <si>
    <t>Footwear, Emergency Medical, NFPA 1999</t>
  </si>
  <si>
    <t>01EM-05-HELM</t>
  </si>
  <si>
    <t>Helmet, Emergency Medical, NFPA 1999</t>
  </si>
  <si>
    <t>01EM-06-EMEM</t>
  </si>
  <si>
    <t>Ensemble, Emergency Medical, Multiple-Use, NFPA 1999</t>
  </si>
  <si>
    <t>01EM-06-EMES</t>
  </si>
  <si>
    <t>Ensemble, Emergency Medical, Single-Use, NFPA 1999</t>
  </si>
  <si>
    <t>01LE-01-ARMR</t>
  </si>
  <si>
    <t>Armor, Body</t>
  </si>
  <si>
    <t>01LE-01-HLMT</t>
  </si>
  <si>
    <t>Helmet, Ballistic</t>
  </si>
  <si>
    <t>01LE-01-SHLD</t>
  </si>
  <si>
    <t>Shield, Ballistic, Protection Against Small Arms</t>
  </si>
  <si>
    <t>01LE-02-BDUS</t>
  </si>
  <si>
    <t>Specialized Clothing, NFPA 1975 or NFPA 2112</t>
  </si>
  <si>
    <t>01LE-02-BOOT</t>
  </si>
  <si>
    <t>Boots, Protective, Tactical/Climbing</t>
  </si>
  <si>
    <t>01LE-02-PRPD</t>
  </si>
  <si>
    <t>Padding, Protective, Tactical</t>
  </si>
  <si>
    <t>01PF-01-FTWR</t>
  </si>
  <si>
    <t>Footwear, Protective, Proximity Fire Fighting, NFPA 1971</t>
  </si>
  <si>
    <t>01PF-01-GARM</t>
  </si>
  <si>
    <t>Garment, Protective, Proximity Fire Fighting, NFPA 1971</t>
  </si>
  <si>
    <t>01PF-01-GLOV</t>
  </si>
  <si>
    <t>Gloves, Protective, Proximity Fire Fighting, NFPA 1971</t>
  </si>
  <si>
    <t>01PF-01-HLMT</t>
  </si>
  <si>
    <t>Helmet, Protective, Proximity Fire Fighting, NFPA 1971</t>
  </si>
  <si>
    <t>01PF-01-SHRD</t>
  </si>
  <si>
    <t>Shroud, Protective, Proximity Fire Fighting, NFPA 1971</t>
  </si>
  <si>
    <t>01SF-01-FTWR</t>
  </si>
  <si>
    <t>Footwear, Structural Fire Fighting Protective, NFPA 1971</t>
  </si>
  <si>
    <t>01SF-01-GARM</t>
  </si>
  <si>
    <t>Garment, Protective, Structural Fire Fighting, NFPA 1971</t>
  </si>
  <si>
    <t>01SF-01-GLOV</t>
  </si>
  <si>
    <t>Gloves, Protective, Structural Fire Fighting, NFPA 1971</t>
  </si>
  <si>
    <t>01SF-01-HLMT</t>
  </si>
  <si>
    <t>Helmet, Protective, Structural Fire Fighting, NFPA 1971</t>
  </si>
  <si>
    <t>01SF-01-HODP</t>
  </si>
  <si>
    <t>Hood, Particulate Blocking Protective, Structural Fire Fighting, NFPA 1971</t>
  </si>
  <si>
    <t>01SF-01-HOOD</t>
  </si>
  <si>
    <t>Hood, Protective, Structural Fire Fighting, NFPA 1971</t>
  </si>
  <si>
    <t>01SL-01-ENSM</t>
  </si>
  <si>
    <t>Ensemble, Protective, Structural Fire Fighting with Optional Particulate and Liquid Protection, NFPA 1971</t>
  </si>
  <si>
    <t>01SP-01-ENSE</t>
  </si>
  <si>
    <t>Ensemble, Liquid Splash-Protective, Encapsulating, NFPA 1992</t>
  </si>
  <si>
    <t>01SP-01-ENSN</t>
  </si>
  <si>
    <t>Ensemble, Liquid Splash-Protective, Non-Encapsulating, NFPA 1992</t>
  </si>
  <si>
    <t>01SP-02-FTWR</t>
  </si>
  <si>
    <t>Footwear, Liquid Splash-Protective, NFPA 1992</t>
  </si>
  <si>
    <t>01SP-02-GLOV</t>
  </si>
  <si>
    <t>Gloves, Liquid Splash-Protective, NFPA 1992</t>
  </si>
  <si>
    <t>01SP-02-GRMT</t>
  </si>
  <si>
    <t>Garment, Liquid Splash-Protective, NFPA 1992</t>
  </si>
  <si>
    <t>01SP-02-HOOD</t>
  </si>
  <si>
    <t>Hood, Liquid Splash-Protective, NFPA 1992</t>
  </si>
  <si>
    <t>01SW-01-FTWR</t>
  </si>
  <si>
    <t>Footwear, Surface Water Operations Protective Dry Suit, NFPA 1952</t>
  </si>
  <si>
    <t>01SW-01-GLOV</t>
  </si>
  <si>
    <t>Gloves, Surface Water Operations Protective Dry Suit, NFPA 1952</t>
  </si>
  <si>
    <t>01SW-01-SUIT</t>
  </si>
  <si>
    <t>Suit, Dry, Surface Water Operations Protective, NFPA 1952</t>
  </si>
  <si>
    <t>01SW-02-FTWR</t>
  </si>
  <si>
    <t>Footwear, Surface Water Operations Protective Wet Suit, NFPA 1952</t>
  </si>
  <si>
    <t>01SW-02-GLOV</t>
  </si>
  <si>
    <t>Gloves, Surface Water Operations Protective Wet Suit, NFPA 1952</t>
  </si>
  <si>
    <t>01SW-02-SUIT</t>
  </si>
  <si>
    <t>Suit, Wet, Surface Water Operations Protective, NFPA 1952</t>
  </si>
  <si>
    <t>01SW-03-FTWR</t>
  </si>
  <si>
    <t>Footwear, Surface Water Operations Protective Ice Suit, NFPA 1952</t>
  </si>
  <si>
    <t>01SW-03-GLOV</t>
  </si>
  <si>
    <t>Gloves, Surface Water Operations Protective Ice Suit, NFPA 1952</t>
  </si>
  <si>
    <t>01SW-03-SUIT</t>
  </si>
  <si>
    <t>Suit, Ice, Surface Water Operations Protective, NFPA 1952</t>
  </si>
  <si>
    <t>01SW-04-FINS</t>
  </si>
  <si>
    <t xml:space="preserve">Fins, Surface Water Operations </t>
  </si>
  <si>
    <t>01SW-04-HLMT</t>
  </si>
  <si>
    <t>Helmet, Protective, Surface Water Operations, NFPA 1952</t>
  </si>
  <si>
    <t>01SW-04-SPFD</t>
  </si>
  <si>
    <t>Device, Personal Flotation, Surface Water Operations, NFPA 1952</t>
  </si>
  <si>
    <t>01SW-04-UNDR</t>
  </si>
  <si>
    <t>Undergarment, Surface Water Operations</t>
  </si>
  <si>
    <t>01UC-01-ENSM</t>
  </si>
  <si>
    <t>Ensemble, CBRN Protective, Technical Rescue Incidents, NFPA 1951</t>
  </si>
  <si>
    <t>01UR-01-EYEP</t>
  </si>
  <si>
    <t>Goggles, Rescue and Recovery, Technical Rescue Incidents, NFPA 1951</t>
  </si>
  <si>
    <t>01UR-01-FTWR</t>
  </si>
  <si>
    <t>Footwear, Rescue and Recovery, Protective, Technical Rescue Incidents, NFPA 1951</t>
  </si>
  <si>
    <t>01UR-01-GARM</t>
  </si>
  <si>
    <t>Garment, Rescue and Recovery, Protective, Technical Rescue Incidents, NFPA 1951</t>
  </si>
  <si>
    <t>01UR-01-GLOV</t>
  </si>
  <si>
    <t>Gloves, Rescue and Recovery, Protective, Technical Rescue Incidents, NFPA 1951</t>
  </si>
  <si>
    <t>01UR-01-HLMT</t>
  </si>
  <si>
    <t>Helmet, Rescue and Recovery, Protective, Technical Rescue Incidents, NFPA 1951</t>
  </si>
  <si>
    <t>01UT-01-EYEP</t>
  </si>
  <si>
    <t>Goggles, Utility, Technical Rescue Incidents, NFPA 1951</t>
  </si>
  <si>
    <t>01UT-01-FTWR</t>
  </si>
  <si>
    <t>Footwear, Utility, Protective, Technical Rescue Incidents, NFPA 1951</t>
  </si>
  <si>
    <t>01UT-01-GARM</t>
  </si>
  <si>
    <t>Garment, Utility, Protective, Technical Rescue Incidents, NFPA 1951</t>
  </si>
  <si>
    <t>01UT-01-GLOV</t>
  </si>
  <si>
    <t>Gloves, Utility, Protective, Technical Rescue Incidents, NFPA 1951</t>
  </si>
  <si>
    <t>01UT-01-HLMT</t>
  </si>
  <si>
    <t>Helmet, Utility, Protective, Technical Rescue Incidents, NFPA 1951</t>
  </si>
  <si>
    <t>01VF-01-ENSM</t>
  </si>
  <si>
    <t>Ensemble, Vapor-Protective, with Optional Flash Fire Protection, NFPA 1991</t>
  </si>
  <si>
    <t>01VF-02-FTWR</t>
  </si>
  <si>
    <t>Footwear, Vapor-Protective, with Optional Flash Fire Protection, NFPA 1991</t>
  </si>
  <si>
    <t>01VF-02-GARM</t>
  </si>
  <si>
    <t>Garment, Vapor-Protective, with Optional Flash Fire Protection, NFPA 1991</t>
  </si>
  <si>
    <t>01VF-02-GLOV</t>
  </si>
  <si>
    <t>Gloves, Vapor-Protective, with Optional Flash Fire Protection, NFPA 1991</t>
  </si>
  <si>
    <t>01VF-03-ITST</t>
  </si>
  <si>
    <t>Equipment, Inflation Testing</t>
  </si>
  <si>
    <t>01VF-03-TRST</t>
  </si>
  <si>
    <t>01VT-01-ENSM</t>
  </si>
  <si>
    <t>Ensemble, Vapor-Protective, NFPA 1991</t>
  </si>
  <si>
    <t>01VT-02-FTWR</t>
  </si>
  <si>
    <t>Footwear, Vapor-Protective, NFPA 1991</t>
  </si>
  <si>
    <t>01VT-02-GARM</t>
  </si>
  <si>
    <t>Garment, Vapor-Protective, NFPA 1991</t>
  </si>
  <si>
    <t>01VT-02-GLOV</t>
  </si>
  <si>
    <t>Gloves, Vapor-Protective, NFPA 1991</t>
  </si>
  <si>
    <t>01VT-03-ITST</t>
  </si>
  <si>
    <t>01VT-03-TRST</t>
  </si>
  <si>
    <t>01WA-01-BKUP</t>
  </si>
  <si>
    <t>System, Water Operations, Emergency Backup Air Supply</t>
  </si>
  <si>
    <t>01WA-01-SCBA</t>
  </si>
  <si>
    <t>Apparatus, Self-Contained Underwater Breathing (SCUBA)</t>
  </si>
  <si>
    <t>01WA-01-SCBC</t>
  </si>
  <si>
    <t>Apparatus, Self-Contained Underwater Breathing (SCUBA), Contaminated Water Diving</t>
  </si>
  <si>
    <t>01WA-02-HLMT</t>
  </si>
  <si>
    <t>Helmet, Surface Supplied Air, Diving</t>
  </si>
  <si>
    <t>01WA-02-SAIR</t>
  </si>
  <si>
    <t>System, Surface Supplied Air, Diving</t>
  </si>
  <si>
    <t>01WA-03-BOOT</t>
  </si>
  <si>
    <t>Boots, Diving</t>
  </si>
  <si>
    <t>01WA-03-GLOV</t>
  </si>
  <si>
    <t>Gloves, Diving</t>
  </si>
  <si>
    <t>01WA-03-HOOD</t>
  </si>
  <si>
    <t>Hood, Diving</t>
  </si>
  <si>
    <t>01WA-03-NDAM</t>
  </si>
  <si>
    <t>Dam, Neck, Diving</t>
  </si>
  <si>
    <t>01WA-03-SUTD</t>
  </si>
  <si>
    <t>Suit, Dry, Diving</t>
  </si>
  <si>
    <t>01WA-03-SUTW</t>
  </si>
  <si>
    <t>Suit, Wet, Diving</t>
  </si>
  <si>
    <t>01WA-03-UNDR</t>
  </si>
  <si>
    <t>Undergarment, Dry Suit, Diving</t>
  </si>
  <si>
    <t>01WA-05-BTES</t>
  </si>
  <si>
    <t>Boots or Booties, Diving, Contaminated Water, NFPA 1953</t>
  </si>
  <si>
    <t>01WA-05-FINS</t>
  </si>
  <si>
    <t>Fins, Diving, Contaminated Water</t>
  </si>
  <si>
    <t>01WA-05-GLOV</t>
  </si>
  <si>
    <t>Gloves or Mittens, Dry Suit, Diving, Contaminated Water, NFPA 1953</t>
  </si>
  <si>
    <t>01WA-05-SUTD</t>
  </si>
  <si>
    <t>Suit, Diving, Dry, Protective, Contaminated Water, NFPA 1953</t>
  </si>
  <si>
    <t>01WA-05-TTHR</t>
  </si>
  <si>
    <t>Tether, Diving, Contaminated Water Operations</t>
  </si>
  <si>
    <t>01WA-06-BAGG</t>
  </si>
  <si>
    <t>Bag, Gear, Water Operations</t>
  </si>
  <si>
    <t>01WA-06-BCMP</t>
  </si>
  <si>
    <t>Compensators, Buoyancy, Diving</t>
  </si>
  <si>
    <t>01WA-06-CLIM</t>
  </si>
  <si>
    <t>System, Diving, Climate Control</t>
  </si>
  <si>
    <t>01WA-06-FINS</t>
  </si>
  <si>
    <t>Fins, Swimming/Diving</t>
  </si>
  <si>
    <t>01WA-06-HRNS</t>
  </si>
  <si>
    <t>Harness, Diving</t>
  </si>
  <si>
    <t>01WA-06-MAIN</t>
  </si>
  <si>
    <t>Kits, Maintenance / Field Repair, Underwater Equipment</t>
  </si>
  <si>
    <t>01WA-06-MASK</t>
  </si>
  <si>
    <t>Mask, Diving</t>
  </si>
  <si>
    <t>01WA-06-OBRD</t>
  </si>
  <si>
    <t>Man Overboard Safety/Marine Personnel Tracking System</t>
  </si>
  <si>
    <t>01WA-06-PFDS</t>
  </si>
  <si>
    <t>Device, Personal Flotation</t>
  </si>
  <si>
    <t>01WA-06-SNRK</t>
  </si>
  <si>
    <t>Snorkel, Diving</t>
  </si>
  <si>
    <t>01WA-06-WGHT</t>
  </si>
  <si>
    <t>Weights, Diving</t>
  </si>
  <si>
    <t>01WF-01-BOOT</t>
  </si>
  <si>
    <t>Footwear, Wildland Fire Fighting Protective</t>
  </si>
  <si>
    <t>01WF-01-COLD</t>
  </si>
  <si>
    <t>Outerwear, Cold Weather, Wildland Fire Fighting Protective</t>
  </si>
  <si>
    <t>01WF-01-GARM</t>
  </si>
  <si>
    <t>Garment, Wildland Fire Fighting Protective</t>
  </si>
  <si>
    <t>01WF-01-GLOV</t>
  </si>
  <si>
    <t>Gloves, Wildland Fire Fighting Protective</t>
  </si>
  <si>
    <t>01WF-01-GOGL</t>
  </si>
  <si>
    <t>Goggles, Wildland Fire Fighting Protective</t>
  </si>
  <si>
    <t>01WF-01-HLMT</t>
  </si>
  <si>
    <t>Helmet, Wildland Fire Fighting Protective</t>
  </si>
  <si>
    <t>01WF-01-SHRD</t>
  </si>
  <si>
    <t>Shroud, Face/Neck, Wildland Fire Fighting Protective</t>
  </si>
  <si>
    <t>01WF-02-CSAW</t>
  </si>
  <si>
    <t>Protector, Chain Saw, Wildland Fire Fighting</t>
  </si>
  <si>
    <t>01WF-02-LOAD</t>
  </si>
  <si>
    <t>Equipment, Load Carrying, Wildland Fire Fighting</t>
  </si>
  <si>
    <t>01ZA-01-PASS</t>
  </si>
  <si>
    <t>System, Personal Alert Safety (PASS)</t>
  </si>
  <si>
    <t>01ZA-01-PPMS</t>
  </si>
  <si>
    <t>System, Personnel Physiological Monitoring</t>
  </si>
  <si>
    <t>01ZA-02-FTWC</t>
  </si>
  <si>
    <t>Covers, Outer Footwear, Non-CBRNE</t>
  </si>
  <si>
    <t>01ZA-02-GLVA</t>
  </si>
  <si>
    <t>Gloves, Protective, Abrasion/Puncture-Resistant</t>
  </si>
  <si>
    <t>01ZA-02-GLVD</t>
  </si>
  <si>
    <t>Gloves, Outer, Disposable</t>
  </si>
  <si>
    <t>01ZA-02-GLVF</t>
  </si>
  <si>
    <t>Gloves, Protective, Flame-resistant</t>
  </si>
  <si>
    <t>01ZA-02-GLVI</t>
  </si>
  <si>
    <t>Gloves, Inner, Cotton</t>
  </si>
  <si>
    <t>01ZA-02-GLVW</t>
  </si>
  <si>
    <t>Gloves, Outer, Work</t>
  </si>
  <si>
    <t>01ZA-03-EYEP</t>
  </si>
  <si>
    <t>Protection, Eye</t>
  </si>
  <si>
    <t>01ZA-04-HEAR</t>
  </si>
  <si>
    <t>Protection, Hearing</t>
  </si>
  <si>
    <t>01ZA-05-UNDR</t>
  </si>
  <si>
    <t>Undergarment, Non-Flame-Resistant</t>
  </si>
  <si>
    <t>01ZA-05-UNFR</t>
  </si>
  <si>
    <t xml:space="preserve">Undergarment, Flame-Resistant </t>
  </si>
  <si>
    <t>01ZA-06-COOL</t>
  </si>
  <si>
    <t>Garment/Vest/Device, Cooling</t>
  </si>
  <si>
    <t>01ZA-06-HHAT</t>
  </si>
  <si>
    <t>Hardhat</t>
  </si>
  <si>
    <t>01ZA-06-HYDR</t>
  </si>
  <si>
    <t>Hydration System, Personal</t>
  </si>
  <si>
    <t>01ZA-06-PRPD</t>
  </si>
  <si>
    <t>Padding, Protective</t>
  </si>
  <si>
    <t>01ZA-06-TAPE</t>
  </si>
  <si>
    <t>Tape, Protective Garment Interface</t>
  </si>
  <si>
    <t>01ZA-06-VEST</t>
  </si>
  <si>
    <t>Vest or Outer Garment, High-visibility</t>
  </si>
  <si>
    <t>01ZP-00-GBAG</t>
  </si>
  <si>
    <t>Bag/Box, Ensemble Gear Storage</t>
  </si>
  <si>
    <t>02EX-00-EXEN</t>
  </si>
  <si>
    <t>Equipment, Explosive Entry</t>
  </si>
  <si>
    <t>02EX-00-EXIN</t>
  </si>
  <si>
    <t>Vessel, Disposal, IED Components/Ammunition Incineration</t>
  </si>
  <si>
    <t>02EX-00-EXMP</t>
  </si>
  <si>
    <t>Magazines, Portable or Transportable, Explosive</t>
  </si>
  <si>
    <t>02EX-00-EXTR</t>
  </si>
  <si>
    <t>Materials, Energetic, Bomb Squad Training</t>
  </si>
  <si>
    <t>02EX-00-KTFO</t>
  </si>
  <si>
    <t>Kit, Fiber Optic</t>
  </si>
  <si>
    <t>02EX-00-MITA</t>
  </si>
  <si>
    <t>Mitigation Area, Explosive</t>
  </si>
  <si>
    <t>02EX-00-PBIE</t>
  </si>
  <si>
    <t>Equipment, Post-Blast Investigation</t>
  </si>
  <si>
    <t>02EX-00-TCVV</t>
  </si>
  <si>
    <t>Vessel, Containment</t>
  </si>
  <si>
    <t>02EX-00-TCVW</t>
  </si>
  <si>
    <t>Upgrades, Containment Vessel</t>
  </si>
  <si>
    <t>02EX-01-XRAP</t>
  </si>
  <si>
    <t>X-Ray Equipment, Portable or Transportable</t>
  </si>
  <si>
    <t>02EX-02-RBTL</t>
  </si>
  <si>
    <t>Attachments/Tools, Robot</t>
  </si>
  <si>
    <t>02EX-02-TLEX</t>
  </si>
  <si>
    <t>Tools, Explosive Mitigation, Suppression, Deflection</t>
  </si>
  <si>
    <t>02EX-02-TLPB</t>
  </si>
  <si>
    <t>Tools, Bomb Disabling</t>
  </si>
  <si>
    <t>02EX-02-TLRO</t>
  </si>
  <si>
    <t>Tools, Remote Opening, Examination, Handling</t>
  </si>
  <si>
    <t>02EX-03-ELCM</t>
  </si>
  <si>
    <t>Equipment, Electronic Countermeasures</t>
  </si>
  <si>
    <t>02PE-01-BSUT</t>
  </si>
  <si>
    <t>Suit, Improvised Explosive Device/Explosive Ordnance Disposal (IED/EOD) Protective Ensemble</t>
  </si>
  <si>
    <t>02PE-01-RCON</t>
  </si>
  <si>
    <t>Ensemble, Reconnaissance, Improvised Explosive Device/Explosive Ordnance Disposal (IED/EOD)</t>
  </si>
  <si>
    <t>02PE-01-SRCH</t>
  </si>
  <si>
    <t>Suit, "Search", Improvised Explosive Device/Explosive Ordnance Disposal (IED/EOD) Protective Ensemble</t>
  </si>
  <si>
    <t>02PE-02-BOOT</t>
  </si>
  <si>
    <t>Boot, IED/EOD</t>
  </si>
  <si>
    <t>02PE-02-CLTH</t>
  </si>
  <si>
    <t>Clothing, Operational, and Specialized/Protective Gear IED/EOD</t>
  </si>
  <si>
    <t>02PE-02-COOL</t>
  </si>
  <si>
    <t>02PE-02-HAND</t>
  </si>
  <si>
    <t>Equipment, Hand Protection, IED/EOD</t>
  </si>
  <si>
    <t>02PE-02-HEAR</t>
  </si>
  <si>
    <t>Protection, Ear, Blast and Overpressure Threat</t>
  </si>
  <si>
    <t>02PE-02-HLMT</t>
  </si>
  <si>
    <t>Equipment, Head and Face Protection, IED/EOD</t>
  </si>
  <si>
    <t>03OE-01-ALPR</t>
  </si>
  <si>
    <t>System, Automated License Plate Recognition</t>
  </si>
  <si>
    <t>03OE-01-CTAC</t>
  </si>
  <si>
    <t>Device, Tactical Communications</t>
  </si>
  <si>
    <t>03OE-01-LINE</t>
  </si>
  <si>
    <t>Line, Fast Rope</t>
  </si>
  <si>
    <t>03OE-01-NLTA</t>
  </si>
  <si>
    <t>Systems, Training, with Non-Lethal Ammunition</t>
  </si>
  <si>
    <t>03OE-01-VSTO</t>
  </si>
  <si>
    <t>Vests, Operational</t>
  </si>
  <si>
    <t>03OE-01-XDAR</t>
  </si>
  <si>
    <t>Device, Vehicular Speed Measurement</t>
  </si>
  <si>
    <t>03OE-02-BNOC</t>
  </si>
  <si>
    <t>Binoculars/Scopes</t>
  </si>
  <si>
    <t>03OE-02-FIBR</t>
  </si>
  <si>
    <t>Systems, Fiber Optic</t>
  </si>
  <si>
    <t>03OE-02-LASR</t>
  </si>
  <si>
    <t>Range Finder, Laser</t>
  </si>
  <si>
    <t>03OE-02-SCOP</t>
  </si>
  <si>
    <t>Spotting Scopes/Surveillance Telescopes</t>
  </si>
  <si>
    <t>03OE-02-TILA</t>
  </si>
  <si>
    <t>Optics, Thermal Imaging and/or Light Amplification</t>
  </si>
  <si>
    <t>03OE-03-CACS</t>
  </si>
  <si>
    <t>System, Capture and Containment</t>
  </si>
  <si>
    <t>03OE-03-DAMS</t>
  </si>
  <si>
    <t>Devices, Containment/Diversion</t>
  </si>
  <si>
    <t>03OE-03-GLRL</t>
  </si>
  <si>
    <t>System, Marking, Green Line/Red Line</t>
  </si>
  <si>
    <t>03OE-03-KTCL</t>
  </si>
  <si>
    <t>Kit, Chemical Leak Control</t>
  </si>
  <si>
    <t>03OE-03-KTFA</t>
  </si>
  <si>
    <t>Kit, First Aid, Trauma Type</t>
  </si>
  <si>
    <t>03OE-03-LOTO</t>
  </si>
  <si>
    <t>System, Lock Out/Tag Out</t>
  </si>
  <si>
    <t>03OE-03-LTPA</t>
  </si>
  <si>
    <t>Lighting, Portable Area Illumination</t>
  </si>
  <si>
    <t>03OE-03-MEGA</t>
  </si>
  <si>
    <t>System, Public Address, Handheld or Mobile</t>
  </si>
  <si>
    <t>03OE-03-RADB</t>
  </si>
  <si>
    <t>Blanket, Radiation Mitigation</t>
  </si>
  <si>
    <t>03OE-03-SIGN</t>
  </si>
  <si>
    <t>Signs</t>
  </si>
  <si>
    <t>03OE-03-TIMR</t>
  </si>
  <si>
    <t>Timer</t>
  </si>
  <si>
    <t>03OE-04-BALA</t>
  </si>
  <si>
    <t>Balaclava, Fire Resistant</t>
  </si>
  <si>
    <t>03OE-04-CRNT</t>
  </si>
  <si>
    <t>Detectors, Current</t>
  </si>
  <si>
    <t>03OE-04-EXAC</t>
  </si>
  <si>
    <t>Extinguisher, Fire, Class ABC</t>
  </si>
  <si>
    <t>03OE-04-EXDD</t>
  </si>
  <si>
    <t>Extinguisher, Fire, Class D</t>
  </si>
  <si>
    <t>03OE-04-GRCA</t>
  </si>
  <si>
    <t>Cables, Grounding</t>
  </si>
  <si>
    <t>03OE-04-GRRD</t>
  </si>
  <si>
    <t>Rod, Copper Grounding</t>
  </si>
  <si>
    <t>03OE-04-GRRT</t>
  </si>
  <si>
    <t>Tester, Ground Resistance</t>
  </si>
  <si>
    <t>03OE-04-HSMN</t>
  </si>
  <si>
    <t>Monitor, Heat Stress</t>
  </si>
  <si>
    <t>03OE-04-KTTL</t>
  </si>
  <si>
    <t>Kit, Tool, Miscellaneous, Non-sparking</t>
  </si>
  <si>
    <t>03OE-04-LTHE</t>
  </si>
  <si>
    <t>Light, Personal, Intrinsically Safe</t>
  </si>
  <si>
    <t>03OE-04-LTHH</t>
  </si>
  <si>
    <t>Light, Hand-Held or Helmet-Mounted Illumination</t>
  </si>
  <si>
    <t>03OE-04-MMTR</t>
  </si>
  <si>
    <t>Multi-Meter, Electrical</t>
  </si>
  <si>
    <t>03OE-05-HARN</t>
  </si>
  <si>
    <t>Harnesses, Life Safety/Rappelling</t>
  </si>
  <si>
    <t>03OE-05-ROPE</t>
  </si>
  <si>
    <t>Rope, Life Safety</t>
  </si>
  <si>
    <t>03OE-05-ROPH</t>
  </si>
  <si>
    <t>Hardware, Rappelling or Rescue Operations, Life Safety</t>
  </si>
  <si>
    <t>03OE-05-ROPS</t>
  </si>
  <si>
    <t>Software, Rope, Life Safety</t>
  </si>
  <si>
    <t>03OE-07-ROBT</t>
  </si>
  <si>
    <t>Robots</t>
  </si>
  <si>
    <t>03OE-07-ROVL</t>
  </si>
  <si>
    <t>Vehicles, Remotely Operated, Land</t>
  </si>
  <si>
    <t>03OE-07-SUAS</t>
  </si>
  <si>
    <t>System, Small Unmanned Aircraft</t>
  </si>
  <si>
    <t>03OE-07-UMVS</t>
  </si>
  <si>
    <t>System, Unmanned Maritime Vehicle</t>
  </si>
  <si>
    <t>03OE-07-UPGD</t>
  </si>
  <si>
    <t>Upgrades, Robots or Remotely Piloted Vehicles</t>
  </si>
  <si>
    <t>03SF-01-FODS</t>
  </si>
  <si>
    <t>System, Delivery, Fire Fighting Foam</t>
  </si>
  <si>
    <t>03SF-01-FOMA</t>
  </si>
  <si>
    <t>Foam, fire fighting, Class A</t>
  </si>
  <si>
    <t>03SF-01-FOMB</t>
  </si>
  <si>
    <t>Foam, fire fighting, Class B</t>
  </si>
  <si>
    <t>03SR-01-ABAG</t>
  </si>
  <si>
    <t>Airbag, Lifting, Low or High Pressure</t>
  </si>
  <si>
    <t>03SR-01-COMP</t>
  </si>
  <si>
    <t>Compressor, Industrial Air</t>
  </si>
  <si>
    <t>03SR-01-SHOR</t>
  </si>
  <si>
    <t>Equipment/System, Shoring</t>
  </si>
  <si>
    <t>03SR-01-TLPN</t>
  </si>
  <si>
    <t>Tools, Hand, Pneumatic</t>
  </si>
  <si>
    <t>03SR-02-MARK</t>
  </si>
  <si>
    <t>Tools, Structural Assessment, Marking and Monitoring</t>
  </si>
  <si>
    <t>03SR-02-SPRY</t>
  </si>
  <si>
    <t>Sprayers, Handheld and Backpack</t>
  </si>
  <si>
    <t>03SR-02-TLHN</t>
  </si>
  <si>
    <t>Tools, Hand</t>
  </si>
  <si>
    <t>03SR-02-TPEL</t>
  </si>
  <si>
    <t>Tools, Power, Electric</t>
  </si>
  <si>
    <t>03SR-02-TPGS</t>
  </si>
  <si>
    <t>Tools, Gasoline-Powered</t>
  </si>
  <si>
    <t>03SR-02-TPHY</t>
  </si>
  <si>
    <t>Tools, Power, Hydraulic</t>
  </si>
  <si>
    <t>03SR-02-TRIG</t>
  </si>
  <si>
    <t>Tools, Heavy Rigging</t>
  </si>
  <si>
    <t>03SR-03-KMON</t>
  </si>
  <si>
    <t>Kits, Confined Space Air Monitoring</t>
  </si>
  <si>
    <t>03SR-03-LSTN</t>
  </si>
  <si>
    <t>System, Victim Location</t>
  </si>
  <si>
    <t>03SR-03-SCAM</t>
  </si>
  <si>
    <t>Camera, Search</t>
  </si>
  <si>
    <t>03SR-03-TPBM</t>
  </si>
  <si>
    <t>Tape, Boundary Marking</t>
  </si>
  <si>
    <t>03SR-04-DOGS</t>
  </si>
  <si>
    <t>Canines, Search &amp; Rescue</t>
  </si>
  <si>
    <t>03SR-05-RBTL</t>
  </si>
  <si>
    <t>Attachments/Tools, Search &amp; Rescue Robot or Remotely Piloted Vehicle</t>
  </si>
  <si>
    <t>03WA-01-ALRT</t>
  </si>
  <si>
    <t>Device, Alerting, Water Operations</t>
  </si>
  <si>
    <t>03WA-01-BAGB</t>
  </si>
  <si>
    <t>Bag, Body, Underwater</t>
  </si>
  <si>
    <t>03WA-01-BAGL</t>
  </si>
  <si>
    <t>Bag, Lift</t>
  </si>
  <si>
    <t>03WA-01-DCMP</t>
  </si>
  <si>
    <t>Computer/Gauge, Dive</t>
  </si>
  <si>
    <t>03WA-01-DNIF</t>
  </si>
  <si>
    <t>Knives, Punches, and Cutting Shears, Diving</t>
  </si>
  <si>
    <t>03WA-01-KFAD</t>
  </si>
  <si>
    <t>Kit, Medical First Aid, Dive Specific</t>
  </si>
  <si>
    <t>03WA-01-LADD</t>
  </si>
  <si>
    <t>Ladder, Diving</t>
  </si>
  <si>
    <t>03WA-01-LINE</t>
  </si>
  <si>
    <t>Line, Work, Water Operations</t>
  </si>
  <si>
    <t>03WA-01-LOGD</t>
  </si>
  <si>
    <t>Log, Dive</t>
  </si>
  <si>
    <t>03WA-01-MARK</t>
  </si>
  <si>
    <t>Device, Marking, Marine</t>
  </si>
  <si>
    <t>03WA-01-PROP</t>
  </si>
  <si>
    <t>System, Personal Propulsion</t>
  </si>
  <si>
    <t>03WA-01-UCUT</t>
  </si>
  <si>
    <t>Cutting/Welding Equipment, Underwater</t>
  </si>
  <si>
    <t>03WA-01-ULHH</t>
  </si>
  <si>
    <t>Lights, Underwater, Personal</t>
  </si>
  <si>
    <t>03WA-01-ULIT</t>
  </si>
  <si>
    <t>Lights, Underwater, not Handheld</t>
  </si>
  <si>
    <t>03WA-01-UNAV</t>
  </si>
  <si>
    <t>Equipment, Navigation, Underwater</t>
  </si>
  <si>
    <t>03WA-01-USLD</t>
  </si>
  <si>
    <t>Sled, Towing, Underwater</t>
  </si>
  <si>
    <t>03WA-01-UWMD</t>
  </si>
  <si>
    <t>Detector, Metal, Underwater</t>
  </si>
  <si>
    <t>03WA-01-UWRT</t>
  </si>
  <si>
    <t>Slates/Writing Materials, Underwater</t>
  </si>
  <si>
    <t>03WA-01-WACC</t>
  </si>
  <si>
    <t>Housings and Accessories, Underwater/Waterproof</t>
  </si>
  <si>
    <t>03WA-02-BAGT</t>
  </si>
  <si>
    <t>Bag, Throw</t>
  </si>
  <si>
    <t>03WA-02-BORD</t>
  </si>
  <si>
    <t>Boards/Sleds, Search and Rescue</t>
  </si>
  <si>
    <t>03WA-02-SONR</t>
  </si>
  <si>
    <t>Sonar, Imaging</t>
  </si>
  <si>
    <t>04AP-01-CADS</t>
  </si>
  <si>
    <t>System, Dispatch, Computer Aided</t>
  </si>
  <si>
    <t>04AP-02-AVLS</t>
  </si>
  <si>
    <t>Systems, Automatic Vehicle Locating (AVL)</t>
  </si>
  <si>
    <t>04AP-02-DGPS</t>
  </si>
  <si>
    <t>Device, Global Positioning System (GPS)</t>
  </si>
  <si>
    <t>04AP-02-OAPT</t>
  </si>
  <si>
    <t>System, Operations Area Personnel Tracking and Accountability</t>
  </si>
  <si>
    <t>04AP-03-GISD</t>
  </si>
  <si>
    <t>Data, Geospatial</t>
  </si>
  <si>
    <t>04AP-03-GISS</t>
  </si>
  <si>
    <t>System, Geospatial Information (GIS)</t>
  </si>
  <si>
    <t>04AP-04-RISK</t>
  </si>
  <si>
    <t>Software, Risk Management</t>
  </si>
  <si>
    <t>04AP-05-CDSS</t>
  </si>
  <si>
    <t>Systems and Tools, ICS</t>
  </si>
  <si>
    <t>04AP-05-CRED</t>
  </si>
  <si>
    <t>System, Credentialing</t>
  </si>
  <si>
    <t>04AP-05-SVIS</t>
  </si>
  <si>
    <t>Software, Operational Space Visualization</t>
  </si>
  <si>
    <t>04AP-06-CBRN</t>
  </si>
  <si>
    <t>Software, CBRNE/Commercial Chemical/Hazard</t>
  </si>
  <si>
    <t>04AP-06-PMOD</t>
  </si>
  <si>
    <t>Software, Plume Modeling</t>
  </si>
  <si>
    <t>04AP-06-TRAF</t>
  </si>
  <si>
    <t>Software, Traffic Modeling</t>
  </si>
  <si>
    <t>04AP-07-INVN</t>
  </si>
  <si>
    <t>Software, Equipment Tracking and Inventory</t>
  </si>
  <si>
    <t>04AP-08-SIMS</t>
  </si>
  <si>
    <t>Simulators</t>
  </si>
  <si>
    <t>04AP-09-ALRT</t>
  </si>
  <si>
    <t>Systems, Public Notification and Warning</t>
  </si>
  <si>
    <t>04AP-10-GNAI</t>
  </si>
  <si>
    <t>System, Artificial Intelligence</t>
  </si>
  <si>
    <t>04HW-01-INHW</t>
  </si>
  <si>
    <t>Hardware, Computer, Integrated</t>
  </si>
  <si>
    <t>04HW-01-MOBL</t>
  </si>
  <si>
    <t>Computer, Mobile Data</t>
  </si>
  <si>
    <t>04HW-02-BARC</t>
  </si>
  <si>
    <t>Equipment, Bar Code Reading and Printing</t>
  </si>
  <si>
    <t>04HW-02-RFID</t>
  </si>
  <si>
    <t>Devices, Radio Frequency Identification</t>
  </si>
  <si>
    <t>04MD-01-CMRA</t>
  </si>
  <si>
    <t>Camera, Still</t>
  </si>
  <si>
    <t>04MD-01-IRED</t>
  </si>
  <si>
    <t>Camera, Infrared (IR)</t>
  </si>
  <si>
    <t>04MD-01-IRIL</t>
  </si>
  <si>
    <t>Equipment, Illumination, IR</t>
  </si>
  <si>
    <t>04MD-01-LAMP</t>
  </si>
  <si>
    <t>Equipment, Light Amplification</t>
  </si>
  <si>
    <t>04MD-01-UCAM</t>
  </si>
  <si>
    <t>Camera, Underwater (Still/Video)</t>
  </si>
  <si>
    <t>04MD-01-VCAM</t>
  </si>
  <si>
    <t>Camera, Video</t>
  </si>
  <si>
    <t>04MD-02-PROJ</t>
  </si>
  <si>
    <t>Projector, Video</t>
  </si>
  <si>
    <t>04MD-03-DISP</t>
  </si>
  <si>
    <t>Display, Video</t>
  </si>
  <si>
    <t>04SN-01-PTMS</t>
  </si>
  <si>
    <t>Station, Portable Meteorological</t>
  </si>
  <si>
    <t>04SN-01-XMIT</t>
  </si>
  <si>
    <t>Transmission Device, Wireless, Remote Sensor</t>
  </si>
  <si>
    <t>04SW-04-NETW</t>
  </si>
  <si>
    <t>Software, Network</t>
  </si>
  <si>
    <t>04SW-05-SCAD</t>
  </si>
  <si>
    <t>System, SCADA (Supervisory Control and Data Acquisition)</t>
  </si>
  <si>
    <t>05AU-00-BIOM</t>
  </si>
  <si>
    <t>Device, Biometric User Authentication</t>
  </si>
  <si>
    <t>05AU-00-TOKN</t>
  </si>
  <si>
    <t>System, Remote Authentication</t>
  </si>
  <si>
    <t>05EN-00-ECRP</t>
  </si>
  <si>
    <t>Software, Encryption</t>
  </si>
  <si>
    <t>05EN-00-ETRN</t>
  </si>
  <si>
    <t>Encryption, Data Transmission</t>
  </si>
  <si>
    <t>05HS-00-FRNS</t>
  </si>
  <si>
    <t>Software, Forensic</t>
  </si>
  <si>
    <t>05HS-00-MALW</t>
  </si>
  <si>
    <t>Software, Malware Protection</t>
  </si>
  <si>
    <t>05HS-00-PFWL</t>
  </si>
  <si>
    <t>System, Personal Firewall</t>
  </si>
  <si>
    <t>05NP-00-FWAL</t>
  </si>
  <si>
    <t>Firewall, Network</t>
  </si>
  <si>
    <t>05NP-00-IDPS</t>
  </si>
  <si>
    <t>System, Intrusion Detection/Prevention</t>
  </si>
  <si>
    <t>05NP-00-SCAN</t>
  </si>
  <si>
    <t>Tools, Vulnerability Scanning</t>
  </si>
  <si>
    <t>05NP-00-SEIM</t>
  </si>
  <si>
    <t>System, Security Event/Incident Management</t>
  </si>
  <si>
    <t>05PM-00-PTCH</t>
  </si>
  <si>
    <t>System, Patch/Configuration Management</t>
  </si>
  <si>
    <t>06CC-01-CELL</t>
  </si>
  <si>
    <t>Communications and Computing Device, Handheld</t>
  </si>
  <si>
    <t>06CC-02-2WAY</t>
  </si>
  <si>
    <t>Device, Messaging, 2-Way Text</t>
  </si>
  <si>
    <t>06CC-02-DSAD</t>
  </si>
  <si>
    <t>Device, Data Service Access</t>
  </si>
  <si>
    <t>06CC-02-PAGE</t>
  </si>
  <si>
    <t>Services/Systems, Paging</t>
  </si>
  <si>
    <t>06CC-03-SATB</t>
  </si>
  <si>
    <t>Phone, Satellite Base</t>
  </si>
  <si>
    <t>06CC-03-SATM</t>
  </si>
  <si>
    <t>Phone, Satellite Mobile</t>
  </si>
  <si>
    <t>06CC-03-SATP</t>
  </si>
  <si>
    <t>Phone, Satellite Portable</t>
  </si>
  <si>
    <t>06CC-04-EQSD</t>
  </si>
  <si>
    <t>Equipment, Satellite Data</t>
  </si>
  <si>
    <t>06CC-04-SADS</t>
  </si>
  <si>
    <t>Services, Satellite Data</t>
  </si>
  <si>
    <t>06CC-04-SSBR</t>
  </si>
  <si>
    <t>Services, Satellite, Brokered</t>
  </si>
  <si>
    <t>06CC-04-SSFT</t>
  </si>
  <si>
    <t>Space Segment, Full-Time, Leased</t>
  </si>
  <si>
    <t>06CC-04-SSHB</t>
  </si>
  <si>
    <t>Space Segment, Hourly, Brokered</t>
  </si>
  <si>
    <t>06CC-05-PRTY</t>
  </si>
  <si>
    <t>Priority Services, Communications</t>
  </si>
  <si>
    <t>06CP-01-BASE</t>
  </si>
  <si>
    <t>Radio, Base</t>
  </si>
  <si>
    <t>06CP-01-HFRQ</t>
  </si>
  <si>
    <t>Radio, High Frequency (HF) Single Sideband</t>
  </si>
  <si>
    <t>06CP-01-MOBL</t>
  </si>
  <si>
    <t>Radio, Mobile</t>
  </si>
  <si>
    <t>06CP-01-PORT</t>
  </si>
  <si>
    <t>Radio, Portable</t>
  </si>
  <si>
    <t>06CP-01-REPT</t>
  </si>
  <si>
    <t>Repeaters</t>
  </si>
  <si>
    <t>06CP-01-VOTR</t>
  </si>
  <si>
    <t>Receivers, Voter</t>
  </si>
  <si>
    <t>06CP-02-BRDG</t>
  </si>
  <si>
    <t>Equipment, Bridging/Patching/Gateway</t>
  </si>
  <si>
    <t>06CP-03-BAMP</t>
  </si>
  <si>
    <t>Amplifiers, Bi-directional</t>
  </si>
  <si>
    <t>06CP-03-ICOM</t>
  </si>
  <si>
    <t>Intercom</t>
  </si>
  <si>
    <t>06CP-03-MWAV</t>
  </si>
  <si>
    <t>Radio, Microwave Link</t>
  </si>
  <si>
    <t>06CP-03-NRSC</t>
  </si>
  <si>
    <t>Cable, Non Radiation-Shielded Transmission</t>
  </si>
  <si>
    <t>06CP-03-PRAC</t>
  </si>
  <si>
    <t>Accessories, Portable Radio</t>
  </si>
  <si>
    <t>06CP-03-TOWR</t>
  </si>
  <si>
    <t>Systems, Antenna and Tower</t>
  </si>
  <si>
    <t>06CP-04-WADN</t>
  </si>
  <si>
    <t>Network, Wide Area Digital</t>
  </si>
  <si>
    <t>06CP-05-BRAC</t>
  </si>
  <si>
    <t>Bridge, Audio Teleconferencing</t>
  </si>
  <si>
    <t>06CP-05-LPBX</t>
  </si>
  <si>
    <t>Exchange, Private Branch, Portable</t>
  </si>
  <si>
    <t>06CP-05-VCNB</t>
  </si>
  <si>
    <t>Bridge, Video Teleconferencing</t>
  </si>
  <si>
    <t>06CP-05-VCON</t>
  </si>
  <si>
    <t>Teleconferencing, Video</t>
  </si>
  <si>
    <t>06CP-06-SAFE</t>
  </si>
  <si>
    <t>Safe, GSA-Rated</t>
  </si>
  <si>
    <t>06CP-06-SHRD</t>
  </si>
  <si>
    <t>Shredder / Disintegrator</t>
  </si>
  <si>
    <t>06CP-07-RFDF</t>
  </si>
  <si>
    <t>Equipment, RF Direction Finding</t>
  </si>
  <si>
    <t>06CP-07-RFSA</t>
  </si>
  <si>
    <t>Equipment, RF Detection and Spectrum Analysis</t>
  </si>
  <si>
    <t>07BD-01-KFAS</t>
  </si>
  <si>
    <t>Kit, Field Assay</t>
  </si>
  <si>
    <t>07BD-01-OPDT</t>
  </si>
  <si>
    <t>Detector, Optical</t>
  </si>
  <si>
    <t>07BD-01-PTST</t>
  </si>
  <si>
    <t>Kit, Protein Test</t>
  </si>
  <si>
    <t>07BD-02-DNRN</t>
  </si>
  <si>
    <t>Analysis, DNA/RNA Detection</t>
  </si>
  <si>
    <t>07BS-01-KBBA</t>
  </si>
  <si>
    <t>Kit, Biological Batch Sampling / Evidence Recovery</t>
  </si>
  <si>
    <t>07BS-01-KBPA</t>
  </si>
  <si>
    <t>Sampler, Biological, Portable Air</t>
  </si>
  <si>
    <t>07BS-03-KBAP</t>
  </si>
  <si>
    <t>Kit, Biological Sampling/evidence - Automated Perimeter Sampling Systems</t>
  </si>
  <si>
    <t>07CD-01-CLAS</t>
  </si>
  <si>
    <t xml:space="preserve">Strips, Classifier, Chemical </t>
  </si>
  <si>
    <t>07CD-01-DPFI</t>
  </si>
  <si>
    <t>Detector, Flame Ionization (FID), Point, VOC</t>
  </si>
  <si>
    <t>07CD-01-DPFP</t>
  </si>
  <si>
    <t>Detector, Flame Photometry, Point</t>
  </si>
  <si>
    <t>07CD-01-DPGC</t>
  </si>
  <si>
    <t>Mass Spectrometer, Chemical, Portable</t>
  </si>
  <si>
    <t>07CD-01-DPMG</t>
  </si>
  <si>
    <t>Detector, Multi-sensor Meter, Point, Chemical</t>
  </si>
  <si>
    <t>07CD-01-DPPI</t>
  </si>
  <si>
    <t>Detector, Photo-Ionization (PID), Point, Volatile Organic Chemical (VOC)</t>
  </si>
  <si>
    <t>07CD-01-DPRS</t>
  </si>
  <si>
    <t>Detector, Raman Spectroscopy, Point</t>
  </si>
  <si>
    <t>07CD-01-DPSI</t>
  </si>
  <si>
    <t>Detector, Ion Mobility Spectrometry, Point, Chemical Agent</t>
  </si>
  <si>
    <t>07CD-01-FTIR</t>
  </si>
  <si>
    <t>07CD-01-INPA</t>
  </si>
  <si>
    <t>Paper, Indicating, (M-8)</t>
  </si>
  <si>
    <t>07CD-01-INTP</t>
  </si>
  <si>
    <t>Tape, Indicating (M-9)</t>
  </si>
  <si>
    <t>07CD-01-KCTC</t>
  </si>
  <si>
    <t>Kit, Colorimetric Tape/Tube/Chip</t>
  </si>
  <si>
    <t>07CD-01-KLSV</t>
  </si>
  <si>
    <t>Kit, Chemical Classifying</t>
  </si>
  <si>
    <t>07CD-01-KPCB</t>
  </si>
  <si>
    <t>Kit, PCB Test</t>
  </si>
  <si>
    <t>07CD-01-KTHG</t>
  </si>
  <si>
    <t>Kit, Mercury Test / Mercury Vapor Test</t>
  </si>
  <si>
    <t>07CD-01-KWTR</t>
  </si>
  <si>
    <t>Kit, Chemical Agent Water Test</t>
  </si>
  <si>
    <t>07CD-01-M256</t>
  </si>
  <si>
    <t>Kit, M-256(A1)</t>
  </si>
  <si>
    <t>07CD-01-MONO</t>
  </si>
  <si>
    <t>Detector, Single Chemical Sensor</t>
  </si>
  <si>
    <t>07CD-02-DLSP</t>
  </si>
  <si>
    <t>Detector, Spectroscopic, Laboratory, Chemical Agent</t>
  </si>
  <si>
    <t>07CD-02-DPGC</t>
  </si>
  <si>
    <t>Analyzer, Spectrometric, Laboratory</t>
  </si>
  <si>
    <t>07CD-03-IRED</t>
  </si>
  <si>
    <t>Detector, Fixed Site, Chemical</t>
  </si>
  <si>
    <t>07CD-04-DCSO</t>
  </si>
  <si>
    <t>Detector, Stand-Off, Chemical</t>
  </si>
  <si>
    <t>07CS-01-KAVC</t>
  </si>
  <si>
    <t>Kit, Air/Vapor Chemical Sampling</t>
  </si>
  <si>
    <t>07CS-01-KLCS</t>
  </si>
  <si>
    <t>Kit, Liquid Chemical Sampling</t>
  </si>
  <si>
    <t>07CS-01-KSCS</t>
  </si>
  <si>
    <t>Kit, Solid Chemical Sampling</t>
  </si>
  <si>
    <t>07ED-01-DOGS</t>
  </si>
  <si>
    <t>Canines, Explosive Detecting</t>
  </si>
  <si>
    <t>07ED-01-IMOB</t>
  </si>
  <si>
    <t>Trace Detector, Explosive, Handheld</t>
  </si>
  <si>
    <t>07ED-01-IRED</t>
  </si>
  <si>
    <t>Detector, Explosive, Infrared Spectroscopy</t>
  </si>
  <si>
    <t>07ED-01-LASR</t>
  </si>
  <si>
    <t>Detector, Explosive, Laser-Based</t>
  </si>
  <si>
    <t>07ED-03-PORT</t>
  </si>
  <si>
    <t>Portal, Explosive Detecting</t>
  </si>
  <si>
    <t>07ED-03-SWPE</t>
  </si>
  <si>
    <t>Swipe System, Trace Explosive Detection</t>
  </si>
  <si>
    <t>07ED-04-LASR</t>
  </si>
  <si>
    <t>Detector, Explosive, Laser-Based, Standoff</t>
  </si>
  <si>
    <t>07ED-04-PASS</t>
  </si>
  <si>
    <t>Detector, Explosive, Passive, Standoff</t>
  </si>
  <si>
    <t>07RD-01-DOSP</t>
  </si>
  <si>
    <t>Dosimeter, Legal, Personal</t>
  </si>
  <si>
    <t>07RD-01-DOSS</t>
  </si>
  <si>
    <t>Dosimeter, Self-Reading</t>
  </si>
  <si>
    <t>07RD-01-EPD</t>
  </si>
  <si>
    <t>Dosimeter, Personal, Electronic</t>
  </si>
  <si>
    <t>07RD-02-HHSM</t>
  </si>
  <si>
    <t>Meter, Survey, Handheld</t>
  </si>
  <si>
    <t>07RD-02-PRDA</t>
  </si>
  <si>
    <t>Detector (PRD), Radiation, Alarming, Personal (Gamma and Neutron)</t>
  </si>
  <si>
    <t>07RD-02-RIID</t>
  </si>
  <si>
    <t>Identifier, Isotope, Radionuclide</t>
  </si>
  <si>
    <t>07RD-03-DRHS</t>
  </si>
  <si>
    <t>Detector, Radionuclide, High-Sensitivity</t>
  </si>
  <si>
    <t>07RD-04-LASR</t>
  </si>
  <si>
    <t>Detector, Elemental, Laser-Based, Standoff</t>
  </si>
  <si>
    <t>07RD-04-SGND</t>
  </si>
  <si>
    <t>Detector, Radiation, Standoff</t>
  </si>
  <si>
    <t>07RS-01-AFCB</t>
  </si>
  <si>
    <t>Equipment, Air Sampling</t>
  </si>
  <si>
    <t>07SE-01-DENS</t>
  </si>
  <si>
    <t>Scanner, Density</t>
  </si>
  <si>
    <t>07SE-01-IHTS</t>
  </si>
  <si>
    <t>Sensor, Heat, Infrared</t>
  </si>
  <si>
    <t>07SE-01-LEAK</t>
  </si>
  <si>
    <t>Detectors, Leak</t>
  </si>
  <si>
    <t>07SE-01-THMS</t>
  </si>
  <si>
    <t>Thermometer, Surface</t>
  </si>
  <si>
    <t>07SE-03-ENVS</t>
  </si>
  <si>
    <t>Equipment, Environmental (Weather) Surveillance</t>
  </si>
  <si>
    <t>07ZZ-00-NCBR</t>
  </si>
  <si>
    <t>Equipment, Specialized Hazard Detection, non-CBRNE</t>
  </si>
  <si>
    <t>08D1-01-KITD</t>
  </si>
  <si>
    <t>Kits or Packets, Personal Decontamination</t>
  </si>
  <si>
    <t>08D1-01-LOTN</t>
  </si>
  <si>
    <t>Lotion, Decontamination</t>
  </si>
  <si>
    <t>08D2-01-HTRB</t>
  </si>
  <si>
    <t>Heater, Portable Air Blower</t>
  </si>
  <si>
    <t>08D2-01-HTRW</t>
  </si>
  <si>
    <t>Heaters, Water, Transportable</t>
  </si>
  <si>
    <t>08D2-01-LDCD</t>
  </si>
  <si>
    <t>Device, Liquid Decontamination Containment</t>
  </si>
  <si>
    <t>08D2-01-LITE</t>
  </si>
  <si>
    <t>Lighting, Decontamination Area</t>
  </si>
  <si>
    <t>08D2-01-LITR</t>
  </si>
  <si>
    <t>Device, Victim Extraction</t>
  </si>
  <si>
    <t>08D2-01-PPTS</t>
  </si>
  <si>
    <t>System, Personal Property Tracking</t>
  </si>
  <si>
    <t>08D2-01-TDCS</t>
  </si>
  <si>
    <t>Items, Support, Decontamination Corridor</t>
  </si>
  <si>
    <t>08D2-01-WWCD</t>
  </si>
  <si>
    <t>Drum, Waste Water Containment</t>
  </si>
  <si>
    <t>08D2-02-EDCS</t>
  </si>
  <si>
    <t>Equipment, Gross Decontamination Application</t>
  </si>
  <si>
    <t>08D2-02-MCDS</t>
  </si>
  <si>
    <t>Systems, Mass Casualty Decontamination</t>
  </si>
  <si>
    <t>08D2-03-SHWR</t>
  </si>
  <si>
    <t>Shower, Portable Decontamination</t>
  </si>
  <si>
    <t>08D2-03-TDED</t>
  </si>
  <si>
    <t>Equipment, Technical Decontamination - Dry</t>
  </si>
  <si>
    <t>08D2-03-TDEW</t>
  </si>
  <si>
    <t>Equipment, Technical Decontamination - Wet</t>
  </si>
  <si>
    <t>08D2-04-SITE</t>
  </si>
  <si>
    <t>Solution, Decontamination, Site (Not For Personnel)</t>
  </si>
  <si>
    <t>08D3-01-BLKT</t>
  </si>
  <si>
    <t>Blankets, Disposable</t>
  </si>
  <si>
    <t>08D3-01-CLOM</t>
  </si>
  <si>
    <t>Clothing, Disposable Modesty</t>
  </si>
  <si>
    <t>08D3-02-BCNT</t>
  </si>
  <si>
    <t>Bags, Cadaver, Non-transparent</t>
  </si>
  <si>
    <t>09ME-01-BAGM</t>
  </si>
  <si>
    <t>Bag/Kit/Pack, Medical</t>
  </si>
  <si>
    <t>09ME-01-COTS</t>
  </si>
  <si>
    <t>Cots</t>
  </si>
  <si>
    <t>09ME-01-MCIK</t>
  </si>
  <si>
    <t>Equipment/Kits, Multi-Casualty Incident (MCI)</t>
  </si>
  <si>
    <t>09ME-01-PEDT</t>
  </si>
  <si>
    <t>Tool, Pediatric Patient Assessment and Management</t>
  </si>
  <si>
    <t>09ME-01-SHEL</t>
  </si>
  <si>
    <t>Shelter, Medical</t>
  </si>
  <si>
    <t>09ME-02-AWMG</t>
  </si>
  <si>
    <t>Equipment, Airway Management</t>
  </si>
  <si>
    <t>09ME-02-ETCO</t>
  </si>
  <si>
    <t>Monitor, End Tidal CO2, Quantitative/Qualitative</t>
  </si>
  <si>
    <t>09ME-02-OXYE</t>
  </si>
  <si>
    <t>Equipment, Oxygen</t>
  </si>
  <si>
    <t>09ME-02-SUCT</t>
  </si>
  <si>
    <t>Equipment, Suction Units</t>
  </si>
  <si>
    <t>09ME-02-VENT</t>
  </si>
  <si>
    <t>Ventilators</t>
  </si>
  <si>
    <t>09ME-03-BCNI</t>
  </si>
  <si>
    <t>Monitor, Blood Chemistry, Non-Invasive</t>
  </si>
  <si>
    <t>09ME-03-BPSL</t>
  </si>
  <si>
    <t>Equipment, Blood Pressure</t>
  </si>
  <si>
    <t>09ME-03-DEAE</t>
  </si>
  <si>
    <t>Defibrillator, Automated External</t>
  </si>
  <si>
    <t>09ME-03-DEMP</t>
  </si>
  <si>
    <t>Defibrillator/Cardiac Monitors/Pacing</t>
  </si>
  <si>
    <t>09ME-03-GLUM</t>
  </si>
  <si>
    <t>Meters, Glucose</t>
  </si>
  <si>
    <t>09ME-03-MCCD</t>
  </si>
  <si>
    <t>Device, Mechanical Chest Compression</t>
  </si>
  <si>
    <t>09ME-03-OTOP</t>
  </si>
  <si>
    <t>Otoscope/Ophthalmoscope</t>
  </si>
  <si>
    <t>09ME-03-POXI</t>
  </si>
  <si>
    <t>Oximeter, Pulse</t>
  </si>
  <si>
    <t>09ME-03-STET</t>
  </si>
  <si>
    <t>Stethoscope</t>
  </si>
  <si>
    <t>09ME-03-THER</t>
  </si>
  <si>
    <t>Thermometer</t>
  </si>
  <si>
    <t>09ME-04-SPIN</t>
  </si>
  <si>
    <t>Equipment, Spinal Immobilization</t>
  </si>
  <si>
    <t>09ME-04-SPLT</t>
  </si>
  <si>
    <t>Splints, Durable</t>
  </si>
  <si>
    <t>09ME-05-GURN</t>
  </si>
  <si>
    <t>Gurneys</t>
  </si>
  <si>
    <t>09ME-05-LITR</t>
  </si>
  <si>
    <t>Litters/Stretchers</t>
  </si>
  <si>
    <t>09ME-06-PUMP</t>
  </si>
  <si>
    <t>Pump, Intravenous</t>
  </si>
  <si>
    <t>09ME-07-ISOL</t>
  </si>
  <si>
    <t>Equipment, Patient Isolation</t>
  </si>
  <si>
    <t>09ME-07-PCNT</t>
  </si>
  <si>
    <t>Equipment, Pharmaceutical Counting</t>
  </si>
  <si>
    <t>09ME-07-PLBL</t>
  </si>
  <si>
    <t>Equipment, Pharmaceutical Labeling</t>
  </si>
  <si>
    <t>09ME-07-TRAN</t>
  </si>
  <si>
    <t>Equipment, Translation/Accessibility</t>
  </si>
  <si>
    <t>09MS-01-ALPP</t>
  </si>
  <si>
    <t>Pads, Alcohol/Chlorhexidine Prep</t>
  </si>
  <si>
    <t>09MS-01-BAGB</t>
  </si>
  <si>
    <t>Bag, Body, Heavy-Duty</t>
  </si>
  <si>
    <t>09MS-01-BAGP</t>
  </si>
  <si>
    <t>Bag, Personal Belongings</t>
  </si>
  <si>
    <t>09MS-01-KDEB</t>
  </si>
  <si>
    <t>Kit, Debridement, and Supplies</t>
  </si>
  <si>
    <t>09MS-01-LNEN</t>
  </si>
  <si>
    <t>Linens</t>
  </si>
  <si>
    <t>09MS-01-MEDS</t>
  </si>
  <si>
    <t>Supplies, Medication Administration</t>
  </si>
  <si>
    <t>09MS-01-NEAG</t>
  </si>
  <si>
    <t>Needles, Assorted</t>
  </si>
  <si>
    <t>09MS-01-SCRN</t>
  </si>
  <si>
    <t>Screen, Privacy</t>
  </si>
  <si>
    <t>09MS-01-SHER</t>
  </si>
  <si>
    <t>Shears/Scissors, Medical</t>
  </si>
  <si>
    <t>09MS-01-SHEY</t>
  </si>
  <si>
    <t>Shield, Eye Irrigation Lens</t>
  </si>
  <si>
    <t>09MS-01-SKIN</t>
  </si>
  <si>
    <t>Solutions and Applicators, Povidone Iodine</t>
  </si>
  <si>
    <t>09MS-01-SUTR</t>
  </si>
  <si>
    <t>Suture, Various Sizes</t>
  </si>
  <si>
    <t>09MS-01-SUTS</t>
  </si>
  <si>
    <t>Supplies and Materials, Suture</t>
  </si>
  <si>
    <t>09MS-01-TNDP</t>
  </si>
  <si>
    <t>Depressor, Tongue</t>
  </si>
  <si>
    <t>09MS-01-TTAG</t>
  </si>
  <si>
    <t>Tags and Supplies, Triage</t>
  </si>
  <si>
    <t>09MS-02-AWMG</t>
  </si>
  <si>
    <t>Supplies, Airway Management</t>
  </si>
  <si>
    <t>09MS-02-BITE</t>
  </si>
  <si>
    <t>Block, Bite</t>
  </si>
  <si>
    <t>09MS-02-NATU</t>
  </si>
  <si>
    <t>Tubes, Nasogastric</t>
  </si>
  <si>
    <t>09MS-02-NEBU</t>
  </si>
  <si>
    <t>Nebulizer</t>
  </si>
  <si>
    <t>09MS-02-OXYA</t>
  </si>
  <si>
    <t>Supplies, Oxygen Administration</t>
  </si>
  <si>
    <t>09MS-02-SUCT</t>
  </si>
  <si>
    <t>Supplies and Adjuncts, Suction</t>
  </si>
  <si>
    <t>09MS-02-THOR</t>
  </si>
  <si>
    <t>Kit, Thoracostomy and Supplies</t>
  </si>
  <si>
    <t>09MS-03-BAGH</t>
  </si>
  <si>
    <t>Bag, Biohazard</t>
  </si>
  <si>
    <t>09MS-03-BIOD</t>
  </si>
  <si>
    <t>Supplies, Biohazard Disposal</t>
  </si>
  <si>
    <t>09MS-03-DSIN</t>
  </si>
  <si>
    <t>Supplies, Disinfectant and Antiseptic</t>
  </si>
  <si>
    <t>09MS-03-GLVN</t>
  </si>
  <si>
    <t>Gloves, Biomedical, Non-Sterile</t>
  </si>
  <si>
    <t>09MS-03-GLVS</t>
  </si>
  <si>
    <t>Gloves, Biomedical, Sterile</t>
  </si>
  <si>
    <t>09MS-03-HYGP</t>
  </si>
  <si>
    <t>Supplies, Personal Hygiene</t>
  </si>
  <si>
    <t>09MS-03-ISOS</t>
  </si>
  <si>
    <t>Supplies, Body Substance Isolation</t>
  </si>
  <si>
    <t>09MS-04-BAND</t>
  </si>
  <si>
    <t>Bandages and Dressings</t>
  </si>
  <si>
    <t>09MS-04-HSBN</t>
  </si>
  <si>
    <t>Bandages and Products, Hemostatic</t>
  </si>
  <si>
    <t>09MS-04-TAPE</t>
  </si>
  <si>
    <t>Tape, Adhesive</t>
  </si>
  <si>
    <t>09MS-04-TNQT</t>
  </si>
  <si>
    <t>Tourniquet</t>
  </si>
  <si>
    <t>09MS-05-IVBG</t>
  </si>
  <si>
    <t>Bag, Intravenous Pressure Infusion</t>
  </si>
  <si>
    <t>09MS-05-IVSA</t>
  </si>
  <si>
    <t>Supplies, Intravenous Administration</t>
  </si>
  <si>
    <t>09MS-05-NEIO</t>
  </si>
  <si>
    <t>Needles, Intraosseous Infusion</t>
  </si>
  <si>
    <t>09MS-05-SYRC</t>
  </si>
  <si>
    <t>Cartridge Injector, Syringe</t>
  </si>
  <si>
    <t>09MS-05-SYRG</t>
  </si>
  <si>
    <t>Syringe</t>
  </si>
  <si>
    <t>09MS-06-PROB</t>
  </si>
  <si>
    <t>Electrodes/Probes, Monitoring</t>
  </si>
  <si>
    <t>09MS-07-REST</t>
  </si>
  <si>
    <t>Supplies/Systems, Patient Restraint</t>
  </si>
  <si>
    <t>09MS-08-SPIN</t>
  </si>
  <si>
    <t>Supplies, Spinal Immobilization</t>
  </si>
  <si>
    <t>09MS-08-SPLT</t>
  </si>
  <si>
    <t>Splints, Disposable</t>
  </si>
  <si>
    <t>09MS-09-KTOB</t>
  </si>
  <si>
    <t>Kit, Obstetrical</t>
  </si>
  <si>
    <t>09MY-01-ANTH</t>
  </si>
  <si>
    <t>Kit, Anthropology Tools</t>
  </si>
  <si>
    <t>09MY-01-DENT</t>
  </si>
  <si>
    <t>Kit, Odontology Tools</t>
  </si>
  <si>
    <t>09MY-01-DNAK</t>
  </si>
  <si>
    <t>Kit, DNA Tools</t>
  </si>
  <si>
    <t>09MY-01-EMBL</t>
  </si>
  <si>
    <t>Kit, Embalming Tools</t>
  </si>
  <si>
    <t>09MY-01-FPRN</t>
  </si>
  <si>
    <t>Kit, Fingerprinting Tools</t>
  </si>
  <si>
    <t>09MY-01-PATH</t>
  </si>
  <si>
    <t>Kit, Pathology Tools</t>
  </si>
  <si>
    <t>09MY-01-PHOT</t>
  </si>
  <si>
    <t>Kit, Photography Tools</t>
  </si>
  <si>
    <t>09MY-01-SUPT</t>
  </si>
  <si>
    <t>Kit, Mortuary Operations Support</t>
  </si>
  <si>
    <t>09MY-01-XRAY</t>
  </si>
  <si>
    <t>Kit, Radiography Tools</t>
  </si>
  <si>
    <t>09MY-02-BAGS</t>
  </si>
  <si>
    <t>System, Encapsulating Body Storage</t>
  </si>
  <si>
    <t>09MY-02-BHST</t>
  </si>
  <si>
    <t xml:space="preserve">Hoist, Body </t>
  </si>
  <si>
    <t>09MY-02-RACK</t>
  </si>
  <si>
    <t xml:space="preserve">Racking, Lightweight, Portable </t>
  </si>
  <si>
    <t>09MY-02-REFR</t>
  </si>
  <si>
    <t>Refrigerator, Multi-Body</t>
  </si>
  <si>
    <t>09MY-02-TRUK</t>
  </si>
  <si>
    <t>Truck, Church (Casket)</t>
  </si>
  <si>
    <t>09PH-01-ADEN</t>
  </si>
  <si>
    <t>Adenosine</t>
  </si>
  <si>
    <t>09PH-01-ALBU</t>
  </si>
  <si>
    <t>Albuterol</t>
  </si>
  <si>
    <t>09PH-01-AMIO</t>
  </si>
  <si>
    <t>Amiodarone</t>
  </si>
  <si>
    <t>09PH-01-ANTA</t>
  </si>
  <si>
    <t>Antacids</t>
  </si>
  <si>
    <t>09PH-01-ATVT</t>
  </si>
  <si>
    <t>Ipratropium</t>
  </si>
  <si>
    <t>09PH-01-BCLM</t>
  </si>
  <si>
    <t>Beclomethasone</t>
  </si>
  <si>
    <t>09PH-01-CACL</t>
  </si>
  <si>
    <t>Calcium Chloride</t>
  </si>
  <si>
    <t>09PH-01-DEXT</t>
  </si>
  <si>
    <t>Dextrose</t>
  </si>
  <si>
    <t>09PH-01-DIPH</t>
  </si>
  <si>
    <t>Diphenhydramine</t>
  </si>
  <si>
    <t>09PH-01-DOPA</t>
  </si>
  <si>
    <t>Dopamine</t>
  </si>
  <si>
    <t>09PH-01-ELEC</t>
  </si>
  <si>
    <t>Fluid, Electrolyte Replacement, Oral</t>
  </si>
  <si>
    <t>09PH-01-EPIA</t>
  </si>
  <si>
    <t>Epinephrine, Auto-Injector</t>
  </si>
  <si>
    <t>09PH-01-EPIN</t>
  </si>
  <si>
    <t>Norepinephrine</t>
  </si>
  <si>
    <t>09PH-01-EPIP</t>
  </si>
  <si>
    <t>Epinephrine</t>
  </si>
  <si>
    <t>09PH-01-FURO</t>
  </si>
  <si>
    <t>Furosemide</t>
  </si>
  <si>
    <t>09PH-01-GLUC</t>
  </si>
  <si>
    <t>Glucagon</t>
  </si>
  <si>
    <t>09PH-01-LIDO</t>
  </si>
  <si>
    <t>Lidocaine, all concentrations</t>
  </si>
  <si>
    <t>09PH-01-MASU</t>
  </si>
  <si>
    <t>Magnesium Sulfate</t>
  </si>
  <si>
    <t>09PH-01-METP</t>
  </si>
  <si>
    <t>Methylprednisolone</t>
  </si>
  <si>
    <t>09PH-01-NTRO</t>
  </si>
  <si>
    <t>Nitroglycerin</t>
  </si>
  <si>
    <t>09PH-01-OXYG</t>
  </si>
  <si>
    <t>Oxygen</t>
  </si>
  <si>
    <t>09PH-01-POLY</t>
  </si>
  <si>
    <t>Polysporin Ointment</t>
  </si>
  <si>
    <t>09PH-01-RING</t>
  </si>
  <si>
    <t>Ringers Solution, Lactated</t>
  </si>
  <si>
    <t>09PH-01-SALI</t>
  </si>
  <si>
    <t>Saline Solution</t>
  </si>
  <si>
    <t>09PH-01-SISU</t>
  </si>
  <si>
    <t>Silver Sulfadiazine Cream</t>
  </si>
  <si>
    <t>09PH-01-SOBI</t>
  </si>
  <si>
    <t>Sodium Bicarbonate</t>
  </si>
  <si>
    <t>09PH-01-TCOP</t>
  </si>
  <si>
    <t>Tetracaine Ophthalmic</t>
  </si>
  <si>
    <t>09PH-01-THIA</t>
  </si>
  <si>
    <t>Thiamine</t>
  </si>
  <si>
    <t>09PH-01-TXA</t>
  </si>
  <si>
    <t>Tranexamic Acid</t>
  </si>
  <si>
    <t>09PH-01-WATR</t>
  </si>
  <si>
    <t>Water, Sterile</t>
  </si>
  <si>
    <t>09PH-02-ACET</t>
  </si>
  <si>
    <t>Acetaminophen</t>
  </si>
  <si>
    <t>09PH-02-ASA</t>
  </si>
  <si>
    <t>Acetylsalicylic Acid</t>
  </si>
  <si>
    <t>09PH-02-FENT</t>
  </si>
  <si>
    <t>Fentanyl</t>
  </si>
  <si>
    <t>09PH-02-IBUP</t>
  </si>
  <si>
    <t>Ibuprofen</t>
  </si>
  <si>
    <t>09PH-02-KETA</t>
  </si>
  <si>
    <t>Ketamine</t>
  </si>
  <si>
    <t>09PH-02-KETO</t>
  </si>
  <si>
    <t>Ketorolac</t>
  </si>
  <si>
    <t>09PH-02-MZLM</t>
  </si>
  <si>
    <t>Midazolam</t>
  </si>
  <si>
    <t>09PH-03-AMOX</t>
  </si>
  <si>
    <t>Amoxicillin</t>
  </si>
  <si>
    <t>09PH-03-CEPH</t>
  </si>
  <si>
    <t>Cephalexin</t>
  </si>
  <si>
    <t>09PH-03-CHLO</t>
  </si>
  <si>
    <t>Chloramphenicol</t>
  </si>
  <si>
    <t>09PH-03-CPRO</t>
  </si>
  <si>
    <t>Ciprofloxacin</t>
  </si>
  <si>
    <t>09PH-03-DOXY</t>
  </si>
  <si>
    <t>Doxycycline</t>
  </si>
  <si>
    <t>09PH-03-ERYT</t>
  </si>
  <si>
    <t>Erythromycin</t>
  </si>
  <si>
    <t>09PH-03-GENT</t>
  </si>
  <si>
    <t>Gentamicin</t>
  </si>
  <si>
    <t>09PH-03-MZOL</t>
  </si>
  <si>
    <t>Metronidazole</t>
  </si>
  <si>
    <t>09PH-03-NEUR</t>
  </si>
  <si>
    <t>Neuraminidase Inhibitors</t>
  </si>
  <si>
    <t>09PH-03-OPHE</t>
  </si>
  <si>
    <t>Ophthalmic Erythromycin</t>
  </si>
  <si>
    <t>09PH-03-TRIM</t>
  </si>
  <si>
    <t>Trimethoprim/Sulfamethoxazole</t>
  </si>
  <si>
    <t>09PH-04-MOSU</t>
  </si>
  <si>
    <t>Morphine Sulfate</t>
  </si>
  <si>
    <t>09PH-04-NALX</t>
  </si>
  <si>
    <t>Naloxone</t>
  </si>
  <si>
    <t>09PH-05-ATSF</t>
  </si>
  <si>
    <t>Atropine Sulfate</t>
  </si>
  <si>
    <t>09PH-05-CALG</t>
  </si>
  <si>
    <t>Calcium Gluconate</t>
  </si>
  <si>
    <t>09PH-05-CANA</t>
  </si>
  <si>
    <t>CANA Auto-Injector</t>
  </si>
  <si>
    <t>09PH-05-COBL</t>
  </si>
  <si>
    <t>Hydroxocobalamin</t>
  </si>
  <si>
    <t>09PH-05-DTPC</t>
  </si>
  <si>
    <t>Ca-DTPA, Pentetate Calcium Trisodium Injection</t>
  </si>
  <si>
    <t>09PH-05-DTPZ</t>
  </si>
  <si>
    <t>Zn-DTPA, Pentetate Zinc Trisodium Injection</t>
  </si>
  <si>
    <t>09PH-05-METB</t>
  </si>
  <si>
    <t>Methylene Blue</t>
  </si>
  <si>
    <t>09PH-05-NAAK</t>
  </si>
  <si>
    <t>Nerve Agent Antidote Kit (NAAK)</t>
  </si>
  <si>
    <t>09PH-05-POTI</t>
  </si>
  <si>
    <t>Potassium Iodide</t>
  </si>
  <si>
    <t>09PH-05-PRAL</t>
  </si>
  <si>
    <t>Pralidoxime Chloride</t>
  </si>
  <si>
    <t>09PH-05-PRUS</t>
  </si>
  <si>
    <t>Prussian Blue</t>
  </si>
  <si>
    <t>09PH-05-SOTH</t>
  </si>
  <si>
    <t>Sodium Thiosulfate</t>
  </si>
  <si>
    <t>09PH-06-GRAN</t>
  </si>
  <si>
    <t>Granisetron</t>
  </si>
  <si>
    <t>09PH-06-LOPE</t>
  </si>
  <si>
    <t>Loperamide</t>
  </si>
  <si>
    <t>09PH-06-ONDN</t>
  </si>
  <si>
    <t>Ondansetron</t>
  </si>
  <si>
    <t>09PH-07-DIAZ</t>
  </si>
  <si>
    <t>Diazepam</t>
  </si>
  <si>
    <t>09PH-07-FOSP</t>
  </si>
  <si>
    <t>Fosphenytoin</t>
  </si>
  <si>
    <t>09PH-07-LORA</t>
  </si>
  <si>
    <t>Lorazepam</t>
  </si>
  <si>
    <t>09PH-07-PHNT</t>
  </si>
  <si>
    <t>Phenytoin</t>
  </si>
  <si>
    <t>09TR-01-CSIM</t>
  </si>
  <si>
    <t>Equipment, Training/Casualty Simulation</t>
  </si>
  <si>
    <t>09TR-01-MKIT</t>
  </si>
  <si>
    <t>Supplies, Moulage</t>
  </si>
  <si>
    <t>09TR-01-SAIT</t>
  </si>
  <si>
    <t>Simulator, Auto Injector, Training</t>
  </si>
  <si>
    <t>10BC-00-BATT</t>
  </si>
  <si>
    <t>Batteries, All Types, Sizes</t>
  </si>
  <si>
    <t>10BC-00-FCEL</t>
  </si>
  <si>
    <t>Cells, Fuel</t>
  </si>
  <si>
    <t>10BC-00-SOLR</t>
  </si>
  <si>
    <t>Chargers</t>
  </si>
  <si>
    <t>10GE-00-GENR</t>
  </si>
  <si>
    <t>Generators</t>
  </si>
  <si>
    <t>10PE-00-BCON</t>
  </si>
  <si>
    <t>Conditioners, Battery</t>
  </si>
  <si>
    <t>10PE-00-GFCI</t>
  </si>
  <si>
    <t>Equipment, Ground Fault Circuit Interruption</t>
  </si>
  <si>
    <t>10PE-00-INVT</t>
  </si>
  <si>
    <t>Inverters</t>
  </si>
  <si>
    <t>10PE-00-PCDS</t>
  </si>
  <si>
    <t>System, Power Conditioning</t>
  </si>
  <si>
    <t>10PE-00-PTSW</t>
  </si>
  <si>
    <t>Switch, Power Transfer</t>
  </si>
  <si>
    <t>10PE-00-RECT</t>
  </si>
  <si>
    <t>Rectifiers</t>
  </si>
  <si>
    <t>10PE-00-REEL</t>
  </si>
  <si>
    <t>Reels, Electric Cord</t>
  </si>
  <si>
    <t>10PE-00-UPS</t>
  </si>
  <si>
    <t>Supply, Uninterruptible Power (UPS)</t>
  </si>
  <si>
    <t>10PE-01-PCHG</t>
  </si>
  <si>
    <t>Chargers, Phone and Radio</t>
  </si>
  <si>
    <t>10PE-01-WCHG</t>
  </si>
  <si>
    <t>Chargers, Power Chair</t>
  </si>
  <si>
    <t>11RE-00-RFCB</t>
  </si>
  <si>
    <t>References, CBRNE</t>
  </si>
  <si>
    <t>11RE-00-RFDB</t>
  </si>
  <si>
    <t>Databases, Reference</t>
  </si>
  <si>
    <t>11RE-00-RFEX</t>
  </si>
  <si>
    <t>References, Field Expedient</t>
  </si>
  <si>
    <t>11RE-00-RFNC</t>
  </si>
  <si>
    <t>Reference Materials, Non-CBRNE</t>
  </si>
  <si>
    <t>12TR-00-H2OT</t>
  </si>
  <si>
    <t>Trailer, Water/Source</t>
  </si>
  <si>
    <t>12TR-00-MOVR</t>
  </si>
  <si>
    <t>Mover, Prime, for Equipment/Water Trailers</t>
  </si>
  <si>
    <t>12TR-00-TEQP</t>
  </si>
  <si>
    <t>Trailer, Equipment</t>
  </si>
  <si>
    <t>12VE-00-ABUS</t>
  </si>
  <si>
    <t>Vehicle, Mass Casualty Transport</t>
  </si>
  <si>
    <t>12VE-00-CMDV</t>
  </si>
  <si>
    <t>Vehicle, Command, Mobile</t>
  </si>
  <si>
    <t>12VE-00-MISS</t>
  </si>
  <si>
    <t>Vehicle, Specialized Mission</t>
  </si>
  <si>
    <t>12VE-00-SPEC</t>
  </si>
  <si>
    <t>Vehicle, Specialized Emergency Management</t>
  </si>
  <si>
    <t>13IT-00-ALRT</t>
  </si>
  <si>
    <t>System, Alert/Notification</t>
  </si>
  <si>
    <t>13IT-00-DACQ</t>
  </si>
  <si>
    <t>Data Acquisition</t>
  </si>
  <si>
    <t>13IT-00-DEXC</t>
  </si>
  <si>
    <t>Data Exchange and Interoperability</t>
  </si>
  <si>
    <t>13IT-00-DFSN</t>
  </si>
  <si>
    <t>Data Fusion/Synthesis</t>
  </si>
  <si>
    <t>13IT-00-FACE</t>
  </si>
  <si>
    <t>Software, Facial Recognition</t>
  </si>
  <si>
    <t>13IT-00-FEES</t>
  </si>
  <si>
    <t>Fees, Usage, for Databases Containing Terrorist or Cyber Threat Information</t>
  </si>
  <si>
    <t>13IT-00-INTL</t>
  </si>
  <si>
    <t>Systems, Intelligence Sharing</t>
  </si>
  <si>
    <t>13IT-00-SGNT</t>
  </si>
  <si>
    <t>Software, Investigative, Signals Intelligence</t>
  </si>
  <si>
    <t>13LE-00-SURV</t>
  </si>
  <si>
    <t>Equipment, Law Enforcement Surveillance</t>
  </si>
  <si>
    <t>14CI-00-COOP</t>
  </si>
  <si>
    <t>System, Information Technology Contingency Operations</t>
  </si>
  <si>
    <t>14EX-00-BCAN</t>
  </si>
  <si>
    <t>Receptacles, Trash, Blast-Resistant</t>
  </si>
  <si>
    <t>14EX-00-BSIR</t>
  </si>
  <si>
    <t>Systems, Building, Blast/Shock/Impact Resistant</t>
  </si>
  <si>
    <t>14SW-01-ALRM</t>
  </si>
  <si>
    <t>Systems/Sensors, Alarm</t>
  </si>
  <si>
    <t>14SW-01-ASTN</t>
  </si>
  <si>
    <t>Network, Acoustic Sensor Triangulation</t>
  </si>
  <si>
    <t>14SW-01-DOOR</t>
  </si>
  <si>
    <t>Doors and Gates, Impact Resistant</t>
  </si>
  <si>
    <t>14SW-01-EXTM</t>
  </si>
  <si>
    <t>System, Fire Extinguisher Monitoring</t>
  </si>
  <si>
    <t>14SW-01-LITE</t>
  </si>
  <si>
    <t>Lighting, Area, Fixed</t>
  </si>
  <si>
    <t>14SW-01-LRHW</t>
  </si>
  <si>
    <t>Long Range Hailing and Warning Device</t>
  </si>
  <si>
    <t>14SW-01-PACS</t>
  </si>
  <si>
    <t>System, Physical Access Control</t>
  </si>
  <si>
    <t>14SW-01-SIDP</t>
  </si>
  <si>
    <t>Systems, Personnel Identification</t>
  </si>
  <si>
    <t>14SW-01-SIDV</t>
  </si>
  <si>
    <t>Systems, Vehicle Identification</t>
  </si>
  <si>
    <t>14SW-01-SNSR</t>
  </si>
  <si>
    <t>Sensors/Alarms, System and Infrastructure Monitoring, Standalone</t>
  </si>
  <si>
    <t>14SW-01-VIDA</t>
  </si>
  <si>
    <t>Systems, Video Assessment, Security</t>
  </si>
  <si>
    <t>14SW-01-WALL</t>
  </si>
  <si>
    <t>Barriers: Fences; Jersey Walls</t>
  </si>
  <si>
    <t>14SW-02-HSCN</t>
  </si>
  <si>
    <t>Equipment, Hull Scanning</t>
  </si>
  <si>
    <t>14SW-02-RADR</t>
  </si>
  <si>
    <t>Systems, Radar</t>
  </si>
  <si>
    <t>14SW-02-SONR</t>
  </si>
  <si>
    <t>Systems, Sonar</t>
  </si>
  <si>
    <t>14SW-02-VBAR</t>
  </si>
  <si>
    <t>Barriers, Vessel</t>
  </si>
  <si>
    <t>15IN-00-PLSN</t>
  </si>
  <si>
    <t>System, Pulsed Neutron Activation, Non-Invasive</t>
  </si>
  <si>
    <t>15IN-00-RADR</t>
  </si>
  <si>
    <t>Radar, Ground/Wall Penetrating</t>
  </si>
  <si>
    <t>15IN-00-XRAY</t>
  </si>
  <si>
    <t>System, Mobile Search &amp; Inspection; X-Ray</t>
  </si>
  <si>
    <t>15SC-00-PMON</t>
  </si>
  <si>
    <t>Monitors, Portal</t>
  </si>
  <si>
    <t>15SC-00-PMSP</t>
  </si>
  <si>
    <t>Monitor, Portal, Spectroscopic</t>
  </si>
  <si>
    <t>15SC-00-PPSS</t>
  </si>
  <si>
    <t>Systems, Personnel/Package Screening</t>
  </si>
  <si>
    <t>16AC-01-ACRL</t>
  </si>
  <si>
    <t>Equipment and Supplies, Large Animal Capture and Restraint</t>
  </si>
  <si>
    <t>16AC-01-ACRS</t>
  </si>
  <si>
    <t>Equipment and Supplies, Small Animal Capture and Restraint</t>
  </si>
  <si>
    <t>16AC-02-AHEL</t>
  </si>
  <si>
    <t>Equipment and Supplies, Large Animal Housing</t>
  </si>
  <si>
    <t>16AC-02-AHES</t>
  </si>
  <si>
    <t>Equipment and Supplies, Small Animal Housing</t>
  </si>
  <si>
    <t>16AC-03-ATEL</t>
  </si>
  <si>
    <t>Equipment and Supplies, Large Animal Transportation</t>
  </si>
  <si>
    <t>16AC-03-ATES</t>
  </si>
  <si>
    <t>Equipment and Supplies, Small Animal Transportation</t>
  </si>
  <si>
    <t>16AC-04-VETL</t>
  </si>
  <si>
    <t>Equipment and Supplies, Large Animal Veterinary Care</t>
  </si>
  <si>
    <t>16AC-04-VETS</t>
  </si>
  <si>
    <t>Equipment and Supplies, Small Animal Veterinary Care</t>
  </si>
  <si>
    <t>16AD-01-BIOS</t>
  </si>
  <si>
    <t>Biosecurity</t>
  </si>
  <si>
    <t>16AD-01-FORM</t>
  </si>
  <si>
    <t>Forms, Records and Permits, Animal Disease</t>
  </si>
  <si>
    <t>16AD-01-PMKL</t>
  </si>
  <si>
    <t>Kit, Post-Mortem, Large Animal</t>
  </si>
  <si>
    <t>16AD-01-PMKS</t>
  </si>
  <si>
    <t>Kit, Post-Mortem, Small Animal</t>
  </si>
  <si>
    <t>16AD-01-PPE</t>
  </si>
  <si>
    <t>Personal Protective Equipment</t>
  </si>
  <si>
    <t>16AD-01-SPLD</t>
  </si>
  <si>
    <t>Supplies, Diagnostic</t>
  </si>
  <si>
    <t>16AD-01-SPLE</t>
  </si>
  <si>
    <t>Supplies, Euthanasia</t>
  </si>
  <si>
    <t>16AD-02-PCRA</t>
  </si>
  <si>
    <t>Equipment, PCR Amplification</t>
  </si>
  <si>
    <t>16AD-02-PCRE</t>
  </si>
  <si>
    <t>Equipment, PCR Extraction</t>
  </si>
  <si>
    <t>16AD-02-PCRO</t>
  </si>
  <si>
    <t>Equipment, PCR Other</t>
  </si>
  <si>
    <t>16AD-02-VIRI</t>
  </si>
  <si>
    <t>Equipment, Virus Isolation</t>
  </si>
  <si>
    <t>16AD-03-IDNT</t>
  </si>
  <si>
    <t>Supplies, Animal Identification</t>
  </si>
  <si>
    <t>16AD-03-ISYS</t>
  </si>
  <si>
    <t>System, Animal Identification</t>
  </si>
  <si>
    <t>16AD-03-RFID</t>
  </si>
  <si>
    <t>Radio Frequency Information Devices</t>
  </si>
  <si>
    <t>16AD-03-TAGS</t>
  </si>
  <si>
    <t>Tags and markers</t>
  </si>
  <si>
    <t>16AD-03-TSYS</t>
  </si>
  <si>
    <t>Systems to Track Animal Movement</t>
  </si>
  <si>
    <t>16AD-04-BOLT</t>
  </si>
  <si>
    <t>Equipment, Euthanasia, Non-Electrical</t>
  </si>
  <si>
    <t>16AD-04-ELEC</t>
  </si>
  <si>
    <t>Equipment, Euthanasia, Electrical</t>
  </si>
  <si>
    <t>16AD-04-FOAM</t>
  </si>
  <si>
    <t>Foam, Depopulation, Water-Based</t>
  </si>
  <si>
    <t>16AD-05-SCDC</t>
  </si>
  <si>
    <t>Supplies, Chemical Disinfection of Carcasses</t>
  </si>
  <si>
    <t>16AD-05-SCDE</t>
  </si>
  <si>
    <t>Supplies, Chemical Disinfection of Environment</t>
  </si>
  <si>
    <t>16AD-05-SPDC</t>
  </si>
  <si>
    <t>Supplies, Physical Disinfection of Carcasses</t>
  </si>
  <si>
    <t>16AD-05-SPDE</t>
  </si>
  <si>
    <t>Supplies, Physical Disinfection of Environment</t>
  </si>
  <si>
    <t>16AD-06-ALKA</t>
  </si>
  <si>
    <t>Equipment and Supplies, Alkaline Hydrolysis</t>
  </si>
  <si>
    <t>16AD-06-ANAE</t>
  </si>
  <si>
    <t>Equipment and Supplies, Anaerobic Digestion</t>
  </si>
  <si>
    <t>16AD-06-BURN</t>
  </si>
  <si>
    <t>Supplies and Equipment, Thermal Disposal</t>
  </si>
  <si>
    <t>16AD-06-BURY</t>
  </si>
  <si>
    <t>Equipment and Supplies, Burial</t>
  </si>
  <si>
    <t>16AD-06-COMP</t>
  </si>
  <si>
    <t>Equipment and Supplies, Composting</t>
  </si>
  <si>
    <t>16AD-06-GASI</t>
  </si>
  <si>
    <t>Equipment and Supplies, Gasification</t>
  </si>
  <si>
    <t>16AD-06-PLAS</t>
  </si>
  <si>
    <t>Equipment and Supplies, Plasma vitrification</t>
  </si>
  <si>
    <t>16AD-06-REND</t>
  </si>
  <si>
    <t>Equipment and Supplies, Rendering</t>
  </si>
  <si>
    <t>16AD-07-ANTX</t>
  </si>
  <si>
    <t>Animal Treatments</t>
  </si>
  <si>
    <t>16AD-08-TRNO</t>
  </si>
  <si>
    <t>Training and Education Materials for Officials</t>
  </si>
  <si>
    <t>16AD-08-TRNP</t>
  </si>
  <si>
    <t>Training and Education Materials for the Public</t>
  </si>
  <si>
    <t>17WC-00-BOAT</t>
  </si>
  <si>
    <t>Watercraft, CBRNE Prevention and Response</t>
  </si>
  <si>
    <t>17WC-00-WCMA</t>
  </si>
  <si>
    <t>Modifications/Accessories, Watercraft</t>
  </si>
  <si>
    <t>18AC-00-ACFT</t>
  </si>
  <si>
    <t>Aircraft, CBRNE</t>
  </si>
  <si>
    <t>18AC-00-ACMC</t>
  </si>
  <si>
    <t>Equipment/Kits, Aircraft Mass Casualty Conversion</t>
  </si>
  <si>
    <t>18AC-00-ACUP</t>
  </si>
  <si>
    <t>Equipment and Upgrades, Aircraft, CBRNE</t>
  </si>
  <si>
    <t>19AF-01-CHLD</t>
  </si>
  <si>
    <t>Equipment and Supplies, Infants and Children</t>
  </si>
  <si>
    <t>19AF-01-COMM</t>
  </si>
  <si>
    <t>Equipment, Communications and Sensory Support</t>
  </si>
  <si>
    <t>19AF-01-FEED</t>
  </si>
  <si>
    <t>Equipment and Supplies, Feeding Support</t>
  </si>
  <si>
    <t>19AF-01-HYGN</t>
  </si>
  <si>
    <t>Equipment and Supplies, Personal Hygeine</t>
  </si>
  <si>
    <t>19AF-01-MOB</t>
  </si>
  <si>
    <t>Equipment, Mobility Support</t>
  </si>
  <si>
    <t>19AF-02-BACC</t>
  </si>
  <si>
    <t>Bedding and Accessories, Service Animal</t>
  </si>
  <si>
    <t>19AF-02-RELF</t>
  </si>
  <si>
    <t>Relieving Stations, Service Animal</t>
  </si>
  <si>
    <t>19FD-01-IRAT</t>
  </si>
  <si>
    <t>Rations, Initial Deployment</t>
  </si>
  <si>
    <t>19FD-01-URAT</t>
  </si>
  <si>
    <t>Rations, Unit-Feeding</t>
  </si>
  <si>
    <t>19FD-01-WATR</t>
  </si>
  <si>
    <t>Water, Potable, Packaged</t>
  </si>
  <si>
    <t>19GN-00-BGPK</t>
  </si>
  <si>
    <t>Bags / Packs</t>
  </si>
  <si>
    <t>19GN-00-BIVY</t>
  </si>
  <si>
    <t>Bags, Bivy/Sleeping</t>
  </si>
  <si>
    <t>19GN-00-COMP</t>
  </si>
  <si>
    <t>Compressors and Systems, Breathing Air</t>
  </si>
  <si>
    <t>19GN-00-FANE</t>
  </si>
  <si>
    <t>Fan, Intrinsically Safe, Exhaust</t>
  </si>
  <si>
    <t>19GN-00-FANV</t>
  </si>
  <si>
    <t>Fan, Cooling/Heating/Ventilation</t>
  </si>
  <si>
    <t>19GN-00-FUEL</t>
  </si>
  <si>
    <t>Container, Fuel Storage</t>
  </si>
  <si>
    <t>19GN-00-H2OD</t>
  </si>
  <si>
    <t>System, Water Distribution</t>
  </si>
  <si>
    <t>19GN-00-H2OP</t>
  </si>
  <si>
    <t>System, Water Purification</t>
  </si>
  <si>
    <t>19GN-00-HSSF</t>
  </si>
  <si>
    <t>Housing, Subsistence and Sanitation</t>
  </si>
  <si>
    <t>19GN-00-OPCK</t>
  </si>
  <si>
    <t>Overpack</t>
  </si>
  <si>
    <t>19GN-00-RFGR</t>
  </si>
  <si>
    <t>Refrigerator/Freezer</t>
  </si>
  <si>
    <t>19GN-00-RFMN</t>
  </si>
  <si>
    <t>Monitors/Recorders, Temperature and Humidity</t>
  </si>
  <si>
    <t>19MH-00-BULK</t>
  </si>
  <si>
    <t>Equipment, Bulk Material Handling</t>
  </si>
  <si>
    <t>19MH-00-CART</t>
  </si>
  <si>
    <t>Cart, Field</t>
  </si>
  <si>
    <t>19MH-00-CHMS</t>
  </si>
  <si>
    <t>Containers, Hazardous Material Shipping</t>
  </si>
  <si>
    <t>19MH-00-CONT</t>
  </si>
  <si>
    <t>Containers, Storage</t>
  </si>
  <si>
    <t>19MH-00-CPAC</t>
  </si>
  <si>
    <t>Carts, Portable Air Cylinder</t>
  </si>
  <si>
    <t>19MH-00-CPGC</t>
  </si>
  <si>
    <t>Carts, Portable Compressed Gas Cylinder</t>
  </si>
  <si>
    <t>19SS-00-SHEL</t>
  </si>
  <si>
    <t>Systems, Shelter, Rapid Deployment</t>
  </si>
  <si>
    <t>19SS-00-SHEN</t>
  </si>
  <si>
    <t>System, Environmental Control</t>
  </si>
  <si>
    <t>19SS-00-SHEP</t>
  </si>
  <si>
    <t>System, Collective Protective</t>
  </si>
  <si>
    <t>20CS-01-AFIS</t>
  </si>
  <si>
    <t>Equipment, Fingerprint Processing and Identification</t>
  </si>
  <si>
    <t>20CS-02-EVID</t>
  </si>
  <si>
    <t>Systems and Equipment, Evidence Collection</t>
  </si>
  <si>
    <t>20CS-02-SUPP</t>
  </si>
  <si>
    <t>Equipment and Supplies, Crime Scene Processing</t>
  </si>
  <si>
    <t>20CS-02-UVLT</t>
  </si>
  <si>
    <t>Equipment, Alternate Light Source Detection</t>
  </si>
  <si>
    <t>20TE-00-NTRY</t>
  </si>
  <si>
    <t>Equipment, Tactical Entry</t>
  </si>
  <si>
    <t>21GN-00-CCEQ</t>
  </si>
  <si>
    <t>Equipment, Citizen Corps</t>
  </si>
  <si>
    <t>21GN-00-CNST</t>
  </si>
  <si>
    <t>Consulting Services in Support of Equipment Acquisition</t>
  </si>
  <si>
    <t>21GN-00-INST</t>
  </si>
  <si>
    <t>Installation</t>
  </si>
  <si>
    <t>21GN-00-LEAS</t>
  </si>
  <si>
    <t>Leasing of Space for Equipment Storage</t>
  </si>
  <si>
    <t>21GN-00-MAIH</t>
  </si>
  <si>
    <t>Maintenance, HDER</t>
  </si>
  <si>
    <t>21GN-00-MAIN</t>
  </si>
  <si>
    <t>Maintenance</t>
  </si>
  <si>
    <t>21GN-00-OCEQ</t>
  </si>
  <si>
    <t>Equipment and Supplies, Information/Emergency Operations/Fusion Centers</t>
  </si>
  <si>
    <t>21GN-00-SHIP</t>
  </si>
  <si>
    <t>Shipping</t>
  </si>
  <si>
    <t>21GN-00-STAX</t>
  </si>
  <si>
    <t>Sales Tax</t>
  </si>
  <si>
    <t>21GN-00-TRNG</t>
  </si>
  <si>
    <t>21GN-00-XMLP</t>
  </si>
  <si>
    <t>Programming for XML Compliance</t>
  </si>
  <si>
    <t xml:space="preserve">Calculation (Input hours) </t>
  </si>
  <si>
    <t>SELECT FUNDING STREAM</t>
  </si>
  <si>
    <t>FRINGE COST NARRATIVE REQUIRED FOR EACH LINE ITEM ABOVE - PLEASE EXPLAINE IN DETAIL THE POSITIONS AND DELIVERABLES.  NARRATIVE WILL BE USED TO ENSURE ITEMS LISTED WILL BE COMPLETED IN THE GRANT CYCLE - ITEMS MAY NOT BE PURCHASED OUTSIDE THE ITEMS LISTED A</t>
  </si>
  <si>
    <t xml:space="preserve">New / Enhance / Past / Competitive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</si>
</sst>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_(* #,##0_);_(* \(#,##0\);_(* &quot;-&quot;??_);_(@_)"/>
  </numFmts>
  <fonts count="37" x14ac:knownFonts="1">
    <font>
      <sz val="10"/>
      <name val="Arial"/>
    </font>
    <font>
      <sz val="11"/>
      <color theme="1"/>
      <name val="Calibri"/>
      <family val="2"/>
      <scheme val="minor"/>
    </font>
    <font>
      <sz val="10"/>
      <name val="Arial"/>
      <family val="2"/>
    </font>
    <font>
      <b/>
      <sz val="10"/>
      <name val="Arial"/>
      <family val="2"/>
    </font>
    <font>
      <b/>
      <sz val="11"/>
      <name val="Arial"/>
      <family val="2"/>
    </font>
    <font>
      <sz val="11"/>
      <name val="Arial"/>
      <family val="2"/>
    </font>
    <font>
      <sz val="8"/>
      <name val="Arial"/>
      <family val="2"/>
    </font>
    <font>
      <sz val="10"/>
      <name val="Arial"/>
      <family val="2"/>
    </font>
    <font>
      <sz val="9"/>
      <name val="Arial"/>
      <family val="2"/>
    </font>
    <font>
      <b/>
      <sz val="14"/>
      <name val="Arial"/>
      <family val="2"/>
    </font>
    <font>
      <sz val="8"/>
      <color indexed="81"/>
      <name val="Tahoma"/>
      <family val="2"/>
    </font>
    <font>
      <b/>
      <sz val="11"/>
      <color indexed="9"/>
      <name val="Arial"/>
      <family val="2"/>
    </font>
    <font>
      <sz val="14"/>
      <name val="Arial"/>
      <family val="2"/>
    </font>
    <font>
      <b/>
      <sz val="14"/>
      <name val="Times New Roman"/>
      <family val="1"/>
    </font>
    <font>
      <b/>
      <sz val="10"/>
      <color indexed="81"/>
      <name val="Tahoma"/>
      <family val="2"/>
    </font>
    <font>
      <sz val="10"/>
      <color indexed="81"/>
      <name val="Tahoma"/>
      <family val="2"/>
    </font>
    <font>
      <b/>
      <sz val="14"/>
      <color theme="0"/>
      <name val="Arial"/>
      <family val="2"/>
    </font>
    <font>
      <b/>
      <sz val="36"/>
      <color rgb="FFFF0000"/>
      <name val="Arial"/>
      <family val="2"/>
    </font>
    <font>
      <b/>
      <sz val="14"/>
      <color theme="0"/>
      <name val="Times New Roman"/>
      <family val="1"/>
    </font>
    <font>
      <b/>
      <sz val="10"/>
      <color theme="0"/>
      <name val="Arial"/>
      <family val="2"/>
    </font>
    <font>
      <b/>
      <sz val="48"/>
      <color rgb="FFFF0000"/>
      <name val="Arial"/>
      <family val="2"/>
    </font>
    <font>
      <sz val="10"/>
      <name val="Arial"/>
      <family val="2"/>
    </font>
    <font>
      <b/>
      <sz val="8"/>
      <name val="Arial"/>
      <family val="2"/>
    </font>
    <font>
      <sz val="10"/>
      <name val="Times New Roman"/>
      <family val="1"/>
    </font>
    <font>
      <b/>
      <sz val="12"/>
      <color indexed="9"/>
      <name val="Arial"/>
      <family val="2"/>
    </font>
    <font>
      <b/>
      <sz val="11"/>
      <color theme="0"/>
      <name val="Arial"/>
      <family val="2"/>
    </font>
    <font>
      <sz val="14"/>
      <color theme="0"/>
      <name val="Arial"/>
      <family val="2"/>
    </font>
    <font>
      <b/>
      <sz val="11"/>
      <color rgb="FF3F3F3F"/>
      <name val="Calibri"/>
      <family val="2"/>
      <scheme val="minor"/>
    </font>
    <font>
      <b/>
      <sz val="11.5"/>
      <color rgb="FF000000"/>
      <name val="Arial"/>
      <family val="2"/>
    </font>
    <font>
      <sz val="11"/>
      <color rgb="FF993366"/>
      <name val="Arial"/>
      <family val="2"/>
    </font>
    <font>
      <sz val="11.5"/>
      <color rgb="FF0000FF"/>
      <name val="Arial"/>
      <family val="2"/>
    </font>
    <font>
      <u/>
      <sz val="10"/>
      <color theme="10"/>
      <name val="Arial"/>
      <family val="2"/>
    </font>
    <font>
      <sz val="11.5"/>
      <name val="Arial"/>
      <family val="2"/>
    </font>
    <font>
      <b/>
      <sz val="16"/>
      <color theme="0"/>
      <name val="Times New Roman"/>
      <family val="1"/>
    </font>
    <font>
      <sz val="16"/>
      <name val="Times New Roman"/>
      <family val="1"/>
    </font>
    <font>
      <b/>
      <sz val="11"/>
      <name val="Calibri"/>
      <family val="2"/>
      <scheme val="minor"/>
    </font>
    <font>
      <sz val="11"/>
      <name val="Calibri"/>
      <family val="2"/>
      <scheme val="minor"/>
    </font>
  </fonts>
  <fills count="11">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FFFF99"/>
        <bgColor indexed="64"/>
      </patternFill>
    </fill>
    <fill>
      <patternFill patternType="solid">
        <fgColor rgb="FFF2F2F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s>
  <cellStyleXfs count="11">
    <xf numFmtId="0" fontId="0" fillId="0" borderId="0"/>
    <xf numFmtId="44" fontId="2" fillId="0" borderId="0" applyFont="0" applyFill="0" applyBorder="0" applyAlignment="0" applyProtection="0"/>
    <xf numFmtId="44" fontId="7" fillId="0" borderId="0" applyFont="0" applyFill="0" applyBorder="0" applyAlignment="0" applyProtection="0"/>
    <xf numFmtId="0" fontId="7"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2" fontId="21" fillId="0" borderId="0" applyFont="0" applyFill="0" applyBorder="0" applyAlignment="0" applyProtection="0"/>
    <xf numFmtId="0" fontId="27" fillId="10" borderId="8" applyNumberFormat="0" applyAlignment="0" applyProtection="0"/>
    <xf numFmtId="0" fontId="31" fillId="0" borderId="0" applyNumberFormat="0" applyFill="0" applyBorder="0" applyAlignment="0" applyProtection="0">
      <alignment vertical="top"/>
      <protection locked="0"/>
    </xf>
    <xf numFmtId="0" fontId="1" fillId="0" borderId="0"/>
  </cellStyleXfs>
  <cellXfs count="155">
    <xf numFmtId="0" fontId="0" fillId="0" borderId="0" xfId="0"/>
    <xf numFmtId="44" fontId="7" fillId="0" borderId="1" xfId="1" applyFont="1" applyFill="1" applyBorder="1" applyProtection="1"/>
    <xf numFmtId="0" fontId="7" fillId="0" borderId="1" xfId="0" applyFont="1" applyFill="1" applyBorder="1" applyProtection="1">
      <protection locked="0"/>
    </xf>
    <xf numFmtId="0" fontId="5" fillId="0" borderId="1" xfId="0" applyFont="1" applyFill="1" applyBorder="1" applyAlignment="1" applyProtection="1">
      <alignment wrapText="1"/>
      <protection locked="0"/>
    </xf>
    <xf numFmtId="0" fontId="7" fillId="0" borderId="1" xfId="1" applyNumberFormat="1" applyFont="1" applyFill="1" applyBorder="1" applyAlignment="1" applyProtection="1">
      <alignment horizontal="center" wrapText="1"/>
      <protection locked="0"/>
    </xf>
    <xf numFmtId="43" fontId="7" fillId="0" borderId="1" xfId="1" applyNumberFormat="1" applyFont="1" applyFill="1" applyBorder="1" applyAlignment="1" applyProtection="1">
      <alignment wrapText="1"/>
      <protection locked="0"/>
    </xf>
    <xf numFmtId="9" fontId="7" fillId="0" borderId="1" xfId="4" applyFont="1" applyFill="1" applyBorder="1" applyAlignment="1" applyProtection="1">
      <alignment wrapText="1"/>
      <protection locked="0"/>
    </xf>
    <xf numFmtId="1" fontId="7" fillId="0" borderId="1" xfId="1" applyNumberFormat="1" applyFont="1" applyFill="1" applyBorder="1" applyAlignment="1" applyProtection="1">
      <alignment wrapText="1"/>
      <protection locked="0"/>
    </xf>
    <xf numFmtId="0" fontId="0" fillId="0" borderId="1" xfId="0" applyFill="1" applyBorder="1" applyAlignment="1" applyProtection="1">
      <alignment horizontal="center"/>
      <protection locked="0"/>
    </xf>
    <xf numFmtId="44" fontId="8" fillId="0" borderId="1" xfId="1" applyFont="1" applyFill="1" applyBorder="1" applyAlignment="1" applyProtection="1">
      <alignment horizontal="center" wrapText="1"/>
      <protection locked="0"/>
    </xf>
    <xf numFmtId="0" fontId="5" fillId="0" borderId="1" xfId="0" applyFont="1" applyFill="1" applyBorder="1" applyAlignment="1" applyProtection="1">
      <alignment horizontal="center" vertical="center" wrapText="1"/>
      <protection locked="0"/>
    </xf>
    <xf numFmtId="43" fontId="7" fillId="0" borderId="1" xfId="1" applyNumberFormat="1" applyFont="1" applyFill="1" applyBorder="1" applyAlignment="1" applyProtection="1">
      <alignment wrapText="1"/>
    </xf>
    <xf numFmtId="0" fontId="12" fillId="0" borderId="0" xfId="0" applyFont="1" applyFill="1" applyProtection="1">
      <protection locked="0"/>
    </xf>
    <xf numFmtId="0" fontId="17" fillId="0" borderId="1" xfId="0" applyFont="1" applyFill="1" applyBorder="1" applyProtection="1">
      <protection locked="0"/>
    </xf>
    <xf numFmtId="0" fontId="0" fillId="0" borderId="0" xfId="0" applyFill="1" applyProtection="1">
      <protection locked="0"/>
    </xf>
    <xf numFmtId="0" fontId="12" fillId="0" borderId="1" xfId="0" applyFont="1" applyFill="1" applyBorder="1" applyProtection="1">
      <protection locked="0"/>
    </xf>
    <xf numFmtId="0" fontId="9" fillId="0" borderId="1" xfId="0" applyFont="1" applyFill="1" applyBorder="1" applyAlignment="1" applyProtection="1">
      <alignment horizontal="left"/>
      <protection locked="0"/>
    </xf>
    <xf numFmtId="0" fontId="9" fillId="0" borderId="1" xfId="0" applyFont="1" applyFill="1" applyBorder="1" applyAlignment="1" applyProtection="1">
      <protection locked="0"/>
    </xf>
    <xf numFmtId="0" fontId="9" fillId="0" borderId="1" xfId="0" applyFont="1" applyFill="1" applyBorder="1" applyAlignment="1" applyProtection="1">
      <alignment horizontal="center"/>
      <protection locked="0"/>
    </xf>
    <xf numFmtId="0" fontId="3" fillId="0" borderId="1" xfId="0" applyFont="1" applyFill="1" applyBorder="1" applyAlignment="1" applyProtection="1">
      <alignment wrapText="1" readingOrder="1"/>
      <protection locked="0"/>
    </xf>
    <xf numFmtId="44" fontId="7" fillId="0" borderId="1" xfId="1" applyFont="1" applyFill="1" applyBorder="1" applyProtection="1">
      <protection locked="0"/>
    </xf>
    <xf numFmtId="0" fontId="2" fillId="0" borderId="1" xfId="0" applyFont="1" applyFill="1" applyBorder="1" applyAlignment="1" applyProtection="1">
      <alignment vertical="center" wrapText="1" readingOrder="1"/>
      <protection locked="0"/>
    </xf>
    <xf numFmtId="0" fontId="2" fillId="0" borderId="1" xfId="0" applyFont="1" applyFill="1" applyBorder="1" applyProtection="1">
      <protection locked="0"/>
    </xf>
    <xf numFmtId="0" fontId="2" fillId="0" borderId="1" xfId="0" applyFont="1" applyFill="1" applyBorder="1" applyAlignment="1" applyProtection="1">
      <alignment vertical="center" wrapText="1"/>
      <protection locked="0"/>
    </xf>
    <xf numFmtId="0" fontId="2" fillId="0" borderId="0" xfId="0" applyFont="1" applyFill="1" applyProtection="1">
      <protection locked="0"/>
    </xf>
    <xf numFmtId="44" fontId="0" fillId="0" borderId="0" xfId="0" applyNumberFormat="1"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2" fillId="0" borderId="1" xfId="0" applyFont="1" applyFill="1" applyBorder="1" applyAlignment="1" applyProtection="1">
      <alignment wrapText="1"/>
      <protection locked="0"/>
    </xf>
    <xf numFmtId="43" fontId="2" fillId="0" borderId="1" xfId="1" applyNumberFormat="1" applyFont="1" applyFill="1" applyBorder="1" applyAlignment="1" applyProtection="1">
      <alignment horizontal="center" wrapText="1"/>
      <protection locked="0"/>
    </xf>
    <xf numFmtId="0" fontId="20" fillId="0" borderId="1" xfId="0" applyFont="1" applyFill="1" applyBorder="1" applyAlignment="1" applyProtection="1">
      <alignment horizontal="center"/>
      <protection locked="0"/>
    </xf>
    <xf numFmtId="0" fontId="3" fillId="4" borderId="1" xfId="0" applyFont="1" applyFill="1" applyBorder="1" applyAlignment="1" applyProtection="1">
      <alignment wrapText="1" readingOrder="1"/>
      <protection locked="0"/>
    </xf>
    <xf numFmtId="42" fontId="7" fillId="0" borderId="1" xfId="7" applyFont="1" applyFill="1" applyBorder="1" applyProtection="1"/>
    <xf numFmtId="44" fontId="6" fillId="0" borderId="1" xfId="1" applyFont="1" applyFill="1" applyBorder="1" applyAlignment="1" applyProtection="1">
      <alignment horizontal="center" wrapText="1"/>
      <protection locked="0"/>
    </xf>
    <xf numFmtId="0" fontId="5" fillId="0" borderId="1" xfId="0" applyFont="1" applyFill="1" applyBorder="1" applyAlignment="1" applyProtection="1">
      <alignment wrapText="1" readingOrder="1"/>
      <protection locked="0"/>
    </xf>
    <xf numFmtId="43" fontId="2" fillId="0" borderId="1" xfId="1" applyNumberFormat="1" applyFont="1" applyFill="1" applyBorder="1" applyAlignment="1" applyProtection="1">
      <alignment wrapText="1"/>
      <protection locked="0"/>
    </xf>
    <xf numFmtId="164" fontId="3" fillId="0" borderId="1" xfId="1" applyNumberFormat="1" applyFont="1" applyFill="1" applyBorder="1" applyAlignment="1" applyProtection="1">
      <alignment horizontal="center" wrapText="1"/>
      <protection locked="0"/>
    </xf>
    <xf numFmtId="39" fontId="2" fillId="0" borderId="1" xfId="1" applyNumberFormat="1" applyFont="1" applyFill="1" applyBorder="1" applyAlignment="1" applyProtection="1">
      <alignment wrapText="1"/>
      <protection locked="0"/>
    </xf>
    <xf numFmtId="44" fontId="8" fillId="0" borderId="1" xfId="1" applyFont="1" applyFill="1" applyBorder="1" applyAlignment="1" applyProtection="1">
      <alignment horizontal="center" wrapText="1"/>
    </xf>
    <xf numFmtId="0" fontId="2" fillId="0" borderId="1" xfId="1" applyNumberFormat="1" applyFont="1" applyFill="1" applyBorder="1" applyAlignment="1" applyProtection="1">
      <alignment horizontal="center" wrapText="1"/>
      <protection locked="0"/>
    </xf>
    <xf numFmtId="164" fontId="2" fillId="0" borderId="1" xfId="1" applyNumberFormat="1" applyFont="1" applyFill="1" applyBorder="1" applyAlignment="1" applyProtection="1">
      <alignment horizontal="center" wrapText="1"/>
      <protection locked="0"/>
    </xf>
    <xf numFmtId="44" fontId="2" fillId="0" borderId="1" xfId="1" applyFont="1" applyFill="1" applyBorder="1" applyAlignment="1" applyProtection="1">
      <alignment wrapText="1"/>
      <protection locked="0"/>
    </xf>
    <xf numFmtId="0" fontId="5" fillId="4"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22" fillId="4" borderId="1" xfId="0" applyFont="1" applyFill="1" applyBorder="1" applyAlignment="1" applyProtection="1">
      <alignment wrapText="1" readingOrder="1"/>
      <protection locked="0"/>
    </xf>
    <xf numFmtId="0" fontId="2" fillId="4" borderId="1" xfId="0" applyFont="1" applyFill="1" applyBorder="1" applyAlignment="1" applyProtection="1">
      <alignment wrapText="1" readingOrder="1"/>
      <protection locked="0"/>
    </xf>
    <xf numFmtId="0" fontId="12" fillId="4" borderId="0" xfId="0" applyFont="1" applyFill="1" applyProtection="1">
      <protection locked="0"/>
    </xf>
    <xf numFmtId="0" fontId="0" fillId="0" borderId="0" xfId="0" applyFill="1" applyAlignment="1" applyProtection="1">
      <alignment horizontal="center"/>
      <protection locked="0"/>
    </xf>
    <xf numFmtId="0" fontId="12" fillId="4" borderId="1" xfId="0" applyFont="1" applyFill="1" applyBorder="1" applyProtection="1">
      <protection locked="0"/>
    </xf>
    <xf numFmtId="0" fontId="13" fillId="4" borderId="1" xfId="0" applyFont="1" applyFill="1" applyBorder="1" applyAlignment="1" applyProtection="1">
      <alignment horizontal="right" vertical="center"/>
      <protection locked="0"/>
    </xf>
    <xf numFmtId="0" fontId="12" fillId="4"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4" borderId="1" xfId="0" applyFont="1" applyFill="1" applyBorder="1" applyAlignment="1" applyProtection="1">
      <alignment vertical="center"/>
      <protection locked="0"/>
    </xf>
    <xf numFmtId="0" fontId="12" fillId="4" borderId="1" xfId="0" applyFont="1" applyFill="1" applyBorder="1" applyAlignment="1" applyProtection="1">
      <protection locked="0"/>
    </xf>
    <xf numFmtId="0" fontId="9" fillId="4" borderId="1" xfId="0" applyFont="1" applyFill="1" applyBorder="1" applyAlignment="1" applyProtection="1">
      <alignment horizontal="center"/>
      <protection locked="0"/>
    </xf>
    <xf numFmtId="0" fontId="16" fillId="8" borderId="1"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18" fillId="8" borderId="1" xfId="0" applyFont="1" applyFill="1" applyBorder="1" applyAlignment="1" applyProtection="1">
      <alignment horizontal="right" vertical="center"/>
      <protection locked="0"/>
    </xf>
    <xf numFmtId="0" fontId="16" fillId="8" borderId="1" xfId="0" applyFont="1" applyFill="1" applyBorder="1" applyAlignment="1" applyProtection="1">
      <alignment horizontal="center"/>
      <protection locked="0"/>
    </xf>
    <xf numFmtId="44" fontId="2" fillId="9" borderId="1" xfId="1" applyFont="1" applyFill="1" applyBorder="1" applyProtection="1"/>
    <xf numFmtId="43" fontId="2" fillId="9" borderId="1" xfId="1" applyNumberFormat="1" applyFont="1" applyFill="1" applyBorder="1" applyAlignment="1" applyProtection="1">
      <alignment wrapText="1"/>
    </xf>
    <xf numFmtId="0" fontId="28" fillId="0" borderId="0" xfId="0" applyFont="1"/>
    <xf numFmtId="0" fontId="29" fillId="0" borderId="0" xfId="0" applyFont="1"/>
    <xf numFmtId="0" fontId="30" fillId="0" borderId="0" xfId="0" applyFont="1"/>
    <xf numFmtId="0" fontId="31" fillId="0" borderId="0" xfId="9" applyFont="1" applyAlignment="1" applyProtection="1"/>
    <xf numFmtId="0" fontId="32" fillId="0" borderId="0" xfId="0" applyFont="1"/>
    <xf numFmtId="0" fontId="5" fillId="0" borderId="0" xfId="0" applyFont="1"/>
    <xf numFmtId="0" fontId="2" fillId="0" borderId="0" xfId="0" applyFont="1"/>
    <xf numFmtId="0" fontId="16" fillId="8" borderId="1" xfId="0" applyFont="1" applyFill="1" applyBorder="1" applyAlignment="1" applyProtection="1">
      <alignment vertical="center"/>
    </xf>
    <xf numFmtId="0" fontId="16" fillId="8" borderId="1" xfId="0" applyFont="1" applyFill="1" applyBorder="1" applyAlignment="1" applyProtection="1">
      <alignment horizontal="center" vertical="center"/>
    </xf>
    <xf numFmtId="0" fontId="16" fillId="8" borderId="1" xfId="0" applyFont="1" applyFill="1" applyBorder="1" applyAlignment="1" applyProtection="1">
      <alignment horizontal="center" vertical="center" wrapText="1"/>
    </xf>
    <xf numFmtId="0" fontId="0" fillId="0" borderId="1" xfId="0" applyFill="1" applyBorder="1" applyAlignment="1" applyProtection="1">
      <alignment horizontal="center"/>
    </xf>
    <xf numFmtId="0" fontId="25" fillId="8" borderId="1" xfId="0" applyFont="1" applyFill="1" applyBorder="1" applyAlignment="1" applyProtection="1">
      <alignment vertical="center" wrapText="1"/>
    </xf>
    <xf numFmtId="0" fontId="3" fillId="7" borderId="1" xfId="0" applyFont="1" applyFill="1" applyBorder="1" applyAlignment="1" applyProtection="1">
      <alignment wrapText="1" readingOrder="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wrapText="1"/>
    </xf>
    <xf numFmtId="0" fontId="7" fillId="0" borderId="1" xfId="1" applyNumberFormat="1" applyFont="1" applyFill="1" applyBorder="1" applyAlignment="1" applyProtection="1">
      <alignment horizontal="center" wrapText="1"/>
    </xf>
    <xf numFmtId="9" fontId="7" fillId="0" borderId="1" xfId="4" applyFont="1" applyFill="1" applyBorder="1" applyAlignment="1" applyProtection="1">
      <alignment wrapText="1"/>
    </xf>
    <xf numFmtId="1" fontId="7" fillId="0" borderId="1" xfId="1" applyNumberFormat="1" applyFont="1" applyFill="1" applyBorder="1" applyAlignment="1" applyProtection="1">
      <alignment wrapText="1"/>
    </xf>
    <xf numFmtId="0" fontId="0" fillId="0" borderId="1" xfId="0" applyBorder="1" applyAlignment="1" applyProtection="1">
      <alignment wrapText="1"/>
    </xf>
    <xf numFmtId="0" fontId="7" fillId="0" borderId="1" xfId="0" applyFont="1" applyFill="1" applyBorder="1" applyProtection="1"/>
    <xf numFmtId="0" fontId="25" fillId="8" borderId="1" xfId="0" applyFont="1" applyFill="1" applyBorder="1" applyAlignment="1" applyProtection="1">
      <alignment horizontal="center" vertical="center" wrapText="1"/>
    </xf>
    <xf numFmtId="164" fontId="7" fillId="0" borderId="1" xfId="1" applyNumberFormat="1" applyFont="1" applyFill="1" applyBorder="1" applyAlignment="1" applyProtection="1">
      <alignment wrapText="1"/>
    </xf>
    <xf numFmtId="0" fontId="0" fillId="0" borderId="1" xfId="0" applyBorder="1" applyProtection="1"/>
    <xf numFmtId="0" fontId="7" fillId="0" borderId="1" xfId="0" applyFont="1" applyFill="1" applyBorder="1" applyAlignment="1" applyProtection="1">
      <alignment wrapText="1"/>
    </xf>
    <xf numFmtId="0" fontId="16" fillId="8" borderId="1" xfId="3" applyFont="1" applyFill="1" applyBorder="1" applyAlignment="1" applyProtection="1">
      <alignment horizontal="center" vertical="center"/>
    </xf>
    <xf numFmtId="0" fontId="16" fillId="8" borderId="1" xfId="3" applyFont="1" applyFill="1" applyBorder="1" applyAlignment="1" applyProtection="1">
      <alignment vertical="center"/>
    </xf>
    <xf numFmtId="0" fontId="16" fillId="8" borderId="1" xfId="3" applyFont="1" applyFill="1" applyBorder="1" applyAlignment="1" applyProtection="1">
      <alignment horizontal="center" vertical="center" wrapText="1"/>
    </xf>
    <xf numFmtId="0" fontId="16" fillId="4" borderId="1" xfId="3" applyFont="1" applyFill="1" applyBorder="1" applyAlignment="1" applyProtection="1">
      <alignment horizontal="center" vertical="center" wrapText="1"/>
    </xf>
    <xf numFmtId="0" fontId="3" fillId="0" borderId="1" xfId="0" applyFont="1" applyFill="1" applyBorder="1" applyAlignment="1" applyProtection="1">
      <alignment wrapText="1" readingOrder="1"/>
    </xf>
    <xf numFmtId="0" fontId="25" fillId="8" borderId="1" xfId="0" applyFont="1" applyFill="1" applyBorder="1" applyAlignment="1" applyProtection="1">
      <alignment vertical="center"/>
    </xf>
    <xf numFmtId="43" fontId="2" fillId="0" borderId="1" xfId="1" applyNumberFormat="1" applyFont="1" applyFill="1" applyBorder="1" applyAlignment="1" applyProtection="1">
      <alignment wrapText="1"/>
    </xf>
    <xf numFmtId="43" fontId="2" fillId="0" borderId="1" xfId="1" applyNumberFormat="1" applyFont="1" applyFill="1" applyBorder="1" applyAlignment="1" applyProtection="1">
      <alignment horizontal="center" wrapText="1"/>
    </xf>
    <xf numFmtId="44" fontId="2" fillId="0" borderId="1" xfId="1" applyFont="1" applyFill="1" applyBorder="1" applyAlignment="1" applyProtection="1">
      <alignment wrapText="1"/>
    </xf>
    <xf numFmtId="0" fontId="12" fillId="0" borderId="0" xfId="0" applyFont="1" applyFill="1" applyProtection="1"/>
    <xf numFmtId="0" fontId="2" fillId="4" borderId="0" xfId="0" applyFont="1" applyFill="1" applyProtection="1"/>
    <xf numFmtId="9" fontId="2" fillId="0" borderId="1" xfId="4" applyFont="1" applyFill="1" applyBorder="1" applyAlignment="1" applyProtection="1">
      <alignment wrapText="1"/>
      <protection locked="0"/>
    </xf>
    <xf numFmtId="0" fontId="5" fillId="9" borderId="1" xfId="0" applyFont="1" applyFill="1" applyBorder="1" applyAlignment="1" applyProtection="1">
      <alignment wrapText="1" readingOrder="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wrapText="1"/>
    </xf>
    <xf numFmtId="0" fontId="2" fillId="9" borderId="1" xfId="1" applyNumberFormat="1" applyFont="1" applyFill="1" applyBorder="1" applyAlignment="1" applyProtection="1">
      <alignment horizontal="center" wrapText="1"/>
    </xf>
    <xf numFmtId="0" fontId="4" fillId="9" borderId="1" xfId="0" applyFont="1" applyFill="1" applyBorder="1" applyAlignment="1" applyProtection="1">
      <alignment vertical="center" wrapText="1"/>
    </xf>
    <xf numFmtId="44" fontId="4" fillId="9" borderId="1" xfId="0" applyNumberFormat="1" applyFont="1" applyFill="1" applyBorder="1" applyProtection="1"/>
    <xf numFmtId="0" fontId="33" fillId="8" borderId="1" xfId="0" applyFont="1" applyFill="1" applyBorder="1" applyAlignment="1" applyProtection="1">
      <alignment horizontal="right" wrapText="1"/>
    </xf>
    <xf numFmtId="0" fontId="34" fillId="0" borderId="1" xfId="0" applyFont="1" applyFill="1" applyBorder="1" applyAlignment="1" applyProtection="1">
      <alignment horizontal="left"/>
      <protection locked="0"/>
    </xf>
    <xf numFmtId="0" fontId="33" fillId="8" borderId="1" xfId="0" applyFont="1" applyFill="1" applyBorder="1" applyAlignment="1" applyProtection="1">
      <alignment horizontal="center" wrapText="1"/>
    </xf>
    <xf numFmtId="0" fontId="33" fillId="8" borderId="1" xfId="0" applyFont="1" applyFill="1" applyBorder="1" applyAlignment="1" applyProtection="1">
      <alignment wrapText="1"/>
    </xf>
    <xf numFmtId="0" fontId="4" fillId="4" borderId="1" xfId="3" applyFont="1" applyFill="1" applyBorder="1" applyAlignment="1" applyProtection="1">
      <alignment horizontal="center" vertical="center" wrapText="1"/>
      <protection locked="0"/>
    </xf>
    <xf numFmtId="2" fontId="2" fillId="0" borderId="1" xfId="1" applyNumberFormat="1" applyFont="1" applyFill="1" applyBorder="1" applyAlignment="1" applyProtection="1">
      <alignment horizontal="center" wrapText="1"/>
      <protection locked="0"/>
    </xf>
    <xf numFmtId="2" fontId="7" fillId="0" borderId="1" xfId="1" applyNumberFormat="1" applyFont="1" applyFill="1" applyBorder="1" applyAlignment="1" applyProtection="1">
      <alignment horizontal="center" wrapText="1"/>
    </xf>
    <xf numFmtId="2" fontId="7" fillId="0" borderId="1" xfId="1" applyNumberFormat="1" applyFont="1" applyFill="1" applyBorder="1" applyAlignment="1" applyProtection="1">
      <alignment horizontal="center" wrapText="1"/>
      <protection locked="0"/>
    </xf>
    <xf numFmtId="0" fontId="5" fillId="4" borderId="1" xfId="0" applyFont="1" applyFill="1" applyBorder="1" applyAlignment="1" applyProtection="1">
      <alignment wrapText="1" readingOrder="1"/>
      <protection locked="0"/>
    </xf>
    <xf numFmtId="44" fontId="7" fillId="0" borderId="1" xfId="1" applyNumberFormat="1" applyFont="1" applyFill="1" applyBorder="1" applyAlignment="1" applyProtection="1">
      <alignment wrapText="1"/>
    </xf>
    <xf numFmtId="0" fontId="0" fillId="0" borderId="0" xfId="0" applyNumberFormat="1" applyFill="1" applyAlignment="1" applyProtection="1">
      <alignment horizontal="center"/>
      <protection locked="0"/>
    </xf>
    <xf numFmtId="0" fontId="2" fillId="0" borderId="1" xfId="1" applyNumberFormat="1" applyFont="1" applyFill="1" applyBorder="1" applyAlignment="1" applyProtection="1">
      <alignment horizontal="center" wrapText="1"/>
    </xf>
    <xf numFmtId="0" fontId="0" fillId="0" borderId="1" xfId="0" applyBorder="1" applyAlignment="1" applyProtection="1">
      <alignment wrapText="1"/>
      <protection locked="0"/>
    </xf>
    <xf numFmtId="0" fontId="6" fillId="0" borderId="1" xfId="0" applyFont="1" applyBorder="1" applyAlignment="1" applyProtection="1">
      <alignment wrapText="1"/>
      <protection locked="0"/>
    </xf>
    <xf numFmtId="0" fontId="0" fillId="0" borderId="0" xfId="0" applyFill="1" applyProtection="1"/>
    <xf numFmtId="0" fontId="11" fillId="3" borderId="1" xfId="0" applyFont="1" applyFill="1" applyBorder="1" applyAlignment="1" applyProtection="1">
      <alignment vertical="center" wrapText="1"/>
    </xf>
    <xf numFmtId="0" fontId="2" fillId="9" borderId="1" xfId="0" applyFont="1" applyFill="1" applyBorder="1" applyProtection="1"/>
    <xf numFmtId="49" fontId="8" fillId="9" borderId="1" xfId="1" applyNumberFormat="1" applyFont="1" applyFill="1" applyBorder="1" applyAlignment="1" applyProtection="1">
      <alignment horizontal="center"/>
    </xf>
    <xf numFmtId="0" fontId="0" fillId="2" borderId="1" xfId="0" applyFill="1" applyBorder="1" applyAlignment="1" applyProtection="1">
      <alignment vertical="center"/>
    </xf>
    <xf numFmtId="44" fontId="4" fillId="9" borderId="1" xfId="1" applyFont="1" applyFill="1" applyBorder="1" applyAlignment="1" applyProtection="1">
      <alignment horizontal="left" vertical="center" wrapText="1"/>
    </xf>
    <xf numFmtId="44" fontId="4" fillId="2" borderId="1" xfId="1" applyFont="1" applyFill="1" applyBorder="1" applyAlignment="1" applyProtection="1">
      <alignment vertical="center"/>
    </xf>
    <xf numFmtId="44" fontId="4" fillId="3" borderId="1" xfId="1" applyFont="1" applyFill="1" applyBorder="1" applyAlignment="1" applyProtection="1">
      <alignment vertical="center"/>
    </xf>
    <xf numFmtId="0" fontId="11" fillId="3" borderId="1" xfId="0" applyFont="1" applyFill="1" applyBorder="1" applyAlignment="1" applyProtection="1">
      <alignment vertical="center"/>
    </xf>
    <xf numFmtId="0" fontId="4" fillId="9" borderId="1" xfId="0" applyFont="1" applyFill="1" applyBorder="1" applyAlignment="1" applyProtection="1">
      <alignment wrapText="1"/>
    </xf>
    <xf numFmtId="0" fontId="4" fillId="9" borderId="1" xfId="0" applyFont="1" applyFill="1" applyBorder="1" applyAlignment="1" applyProtection="1">
      <alignment horizontal="center" vertical="center" wrapText="1"/>
    </xf>
    <xf numFmtId="0" fontId="4" fillId="9" borderId="1" xfId="0" applyFont="1" applyFill="1" applyBorder="1" applyProtection="1"/>
    <xf numFmtId="0" fontId="9" fillId="0" borderId="0" xfId="0" applyFont="1" applyFill="1" applyAlignment="1" applyProtection="1">
      <alignment horizontal="center"/>
    </xf>
    <xf numFmtId="0" fontId="9" fillId="0"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left" wrapText="1"/>
      <protection locked="0"/>
    </xf>
    <xf numFmtId="0" fontId="23" fillId="0" borderId="2" xfId="0" applyFont="1" applyFill="1"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24" fillId="5" borderId="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protection locked="0"/>
    </xf>
    <xf numFmtId="0" fontId="19" fillId="6" borderId="2" xfId="0" applyFont="1" applyFill="1" applyBorder="1" applyAlignment="1" applyProtection="1">
      <alignment horizontal="left" wrapText="1"/>
    </xf>
    <xf numFmtId="0" fontId="19" fillId="6" borderId="3" xfId="0" applyFont="1" applyFill="1" applyBorder="1" applyAlignment="1" applyProtection="1">
      <alignment horizontal="left" wrapText="1"/>
    </xf>
    <xf numFmtId="0" fontId="19" fillId="6" borderId="4" xfId="0" applyFont="1" applyFill="1" applyBorder="1" applyAlignment="1" applyProtection="1">
      <alignment horizontal="left" wrapText="1"/>
    </xf>
    <xf numFmtId="0" fontId="3" fillId="0" borderId="1" xfId="0" applyFont="1" applyFill="1" applyBorder="1" applyAlignment="1" applyProtection="1">
      <alignment horizontal="left" vertical="center" wrapText="1"/>
      <protection locked="0"/>
    </xf>
    <xf numFmtId="0" fontId="0" fillId="0" borderId="0" xfId="0" applyFill="1" applyAlignment="1" applyProtection="1">
      <alignment horizontal="center"/>
      <protection locked="0"/>
    </xf>
    <xf numFmtId="0" fontId="19" fillId="6" borderId="1" xfId="0" applyFont="1" applyFill="1" applyBorder="1" applyAlignment="1" applyProtection="1">
      <alignment horizontal="left" wrapText="1"/>
    </xf>
    <xf numFmtId="0" fontId="19" fillId="6" borderId="1" xfId="0" applyFont="1" applyFill="1" applyBorder="1" applyAlignment="1" applyProtection="1">
      <alignment horizontal="left" vertical="top" wrapText="1"/>
    </xf>
    <xf numFmtId="0" fontId="3" fillId="0" borderId="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5" fillId="4" borderId="0" xfId="10" applyFont="1" applyFill="1" applyProtection="1"/>
    <xf numFmtId="0" fontId="35" fillId="4" borderId="8" xfId="8" applyFont="1" applyFill="1" applyAlignment="1" applyProtection="1">
      <alignment horizontal="left" wrapText="1"/>
    </xf>
    <xf numFmtId="0" fontId="35" fillId="4" borderId="8" xfId="8" applyFont="1" applyFill="1" applyAlignment="1" applyProtection="1">
      <alignment wrapText="1"/>
    </xf>
    <xf numFmtId="0" fontId="2" fillId="4" borderId="0" xfId="10" applyFont="1" applyFill="1" applyAlignment="1" applyProtection="1">
      <alignment horizontal="left" vertical="center" wrapText="1" indent="1"/>
    </xf>
    <xf numFmtId="0" fontId="36" fillId="4" borderId="0" xfId="10" applyFont="1" applyFill="1" applyProtection="1"/>
    <xf numFmtId="0" fontId="2" fillId="0" borderId="0" xfId="0" applyFont="1" applyProtection="1"/>
  </cellXfs>
  <cellStyles count="11">
    <cellStyle name="Currency" xfId="1" builtinId="4"/>
    <cellStyle name="Currency [0]" xfId="7" builtinId="7"/>
    <cellStyle name="Currency 2" xfId="2"/>
    <cellStyle name="Currency 2 2" xfId="5"/>
    <cellStyle name="Hyperlink" xfId="9" builtinId="8"/>
    <cellStyle name="Normal" xfId="0" builtinId="0"/>
    <cellStyle name="Normal 2" xfId="3"/>
    <cellStyle name="Normal 2 2" xfId="6"/>
    <cellStyle name="Normal 3" xfId="10"/>
    <cellStyle name="Output" xfId="8" builtinId="21"/>
    <cellStyle name="Percent" xfId="4" builtinId="5"/>
  </cellStyles>
  <dxfs count="0"/>
  <tableStyles count="0" defaultTableStyle="TableStyleMedium9" defaultPivotStyle="PivotStyleLight16"/>
  <colors>
    <mruColors>
      <color rgb="FFFFFF99"/>
      <color rgb="FFCFF418"/>
      <color rgb="FF8F7F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91440</xdr:colOff>
          <xdr:row>2</xdr:row>
          <xdr:rowOff>38100</xdr:rowOff>
        </xdr:from>
        <xdr:to>
          <xdr:col>13</xdr:col>
          <xdr:colOff>579120</xdr:colOff>
          <xdr:row>14</xdr:row>
          <xdr:rowOff>15240</xdr:rowOff>
        </xdr:to>
        <xdr:sp macro="" textlink="">
          <xdr:nvSpPr>
            <xdr:cNvPr id="2061" name="Object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xdr:row>
          <xdr:rowOff>114300</xdr:rowOff>
        </xdr:from>
        <xdr:to>
          <xdr:col>13</xdr:col>
          <xdr:colOff>563880</xdr:colOff>
          <xdr:row>18</xdr:row>
          <xdr:rowOff>152400</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hyperlink" Target="https://www.fema.gov/environmental-and-historic-preservation" TargetMode="External"/><Relationship Id="rId7" Type="http://schemas.openxmlformats.org/officeDocument/2006/relationships/vmlDrawing" Target="../drawings/vmlDrawing2.vml"/><Relationship Id="rId2" Type="http://schemas.openxmlformats.org/officeDocument/2006/relationships/hyperlink" Target="https://www.fema.gov/pdf/government/grant/bulletins/info345.pdf" TargetMode="External"/><Relationship Id="rId1" Type="http://schemas.openxmlformats.org/officeDocument/2006/relationships/hyperlink" Target="https://www.fema.gov/pdf/government/grant/bulletins/info329.pdf"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2.bin"/><Relationship Id="rId10" Type="http://schemas.openxmlformats.org/officeDocument/2006/relationships/package" Target="../embeddings/Microsoft_Word_Document2.docx"/><Relationship Id="rId4" Type="http://schemas.openxmlformats.org/officeDocument/2006/relationships/hyperlink" Target="https://secure.in.gov/dhs/files/Sample_EHP.pdf" TargetMode="External"/><Relationship Id="rId9" Type="http://schemas.openxmlformats.org/officeDocument/2006/relationships/image" Target="../media/image1.emf"/></Relationships>
</file>

<file path=xl/worksheets/_rels/sheet3.xml.rels><?xml version="1.0" encoding="UTF-8" standalone="yes"?>
<Relationships xmlns="http://schemas.openxmlformats.org/package/2006/relationships"><Relationship Id="rId8" Type="http://schemas.openxmlformats.org/officeDocument/2006/relationships/hyperlink" Target="http://www.fema.gov/core-capabilities" TargetMode="External"/><Relationship Id="rId13" Type="http://schemas.openxmlformats.org/officeDocument/2006/relationships/hyperlink" Target="http://www.fema.gov/core-capabilities" TargetMode="External"/><Relationship Id="rId18" Type="http://schemas.openxmlformats.org/officeDocument/2006/relationships/hyperlink" Target="http://www.fema.gov/core-capabilities" TargetMode="External"/><Relationship Id="rId26" Type="http://schemas.openxmlformats.org/officeDocument/2006/relationships/hyperlink" Target="http://www.fema.gov/core-capabilities" TargetMode="External"/><Relationship Id="rId3" Type="http://schemas.openxmlformats.org/officeDocument/2006/relationships/hyperlink" Target="http://www.fema.gov/core-capabilities" TargetMode="External"/><Relationship Id="rId21" Type="http://schemas.openxmlformats.org/officeDocument/2006/relationships/hyperlink" Target="http://www.fema.gov/core-capabilities" TargetMode="External"/><Relationship Id="rId7" Type="http://schemas.openxmlformats.org/officeDocument/2006/relationships/hyperlink" Target="http://www.fema.gov/core-capabilities" TargetMode="External"/><Relationship Id="rId12" Type="http://schemas.openxmlformats.org/officeDocument/2006/relationships/hyperlink" Target="http://www.fema.gov/core-capabilities" TargetMode="External"/><Relationship Id="rId17" Type="http://schemas.openxmlformats.org/officeDocument/2006/relationships/hyperlink" Target="http://www.fema.gov/core-capabilities" TargetMode="External"/><Relationship Id="rId25" Type="http://schemas.openxmlformats.org/officeDocument/2006/relationships/hyperlink" Target="http://www.fema.gov/core-capabilities" TargetMode="External"/><Relationship Id="rId33" Type="http://schemas.openxmlformats.org/officeDocument/2006/relationships/printerSettings" Target="../printerSettings/printerSettings3.bin"/><Relationship Id="rId2" Type="http://schemas.openxmlformats.org/officeDocument/2006/relationships/hyperlink" Target="http://www.fema.gov/core-capabilities" TargetMode="External"/><Relationship Id="rId16" Type="http://schemas.openxmlformats.org/officeDocument/2006/relationships/hyperlink" Target="http://www.fema.gov/core-capabilities" TargetMode="External"/><Relationship Id="rId20" Type="http://schemas.openxmlformats.org/officeDocument/2006/relationships/hyperlink" Target="http://www.fema.gov/core-capabilities" TargetMode="External"/><Relationship Id="rId29" Type="http://schemas.openxmlformats.org/officeDocument/2006/relationships/hyperlink" Target="http://www.fema.gov/core-capabilities" TargetMode="External"/><Relationship Id="rId1" Type="http://schemas.openxmlformats.org/officeDocument/2006/relationships/hyperlink" Target="http://www.fema.gov/core-capabilities" TargetMode="External"/><Relationship Id="rId6" Type="http://schemas.openxmlformats.org/officeDocument/2006/relationships/hyperlink" Target="http://www.fema.gov/core-capabilities" TargetMode="External"/><Relationship Id="rId11" Type="http://schemas.openxmlformats.org/officeDocument/2006/relationships/hyperlink" Target="http://www.fema.gov/core-capabilities" TargetMode="External"/><Relationship Id="rId24" Type="http://schemas.openxmlformats.org/officeDocument/2006/relationships/hyperlink" Target="http://www.fema.gov/core-capabilities" TargetMode="External"/><Relationship Id="rId32" Type="http://schemas.openxmlformats.org/officeDocument/2006/relationships/hyperlink" Target="http://www.fema.gov/core-capabilities" TargetMode="External"/><Relationship Id="rId5" Type="http://schemas.openxmlformats.org/officeDocument/2006/relationships/hyperlink" Target="http://www.fema.gov/core-capabilities" TargetMode="External"/><Relationship Id="rId15" Type="http://schemas.openxmlformats.org/officeDocument/2006/relationships/hyperlink" Target="http://www.fema.gov/core-capabilities" TargetMode="External"/><Relationship Id="rId23" Type="http://schemas.openxmlformats.org/officeDocument/2006/relationships/hyperlink" Target="http://www.fema.gov/core-capabilities" TargetMode="External"/><Relationship Id="rId28" Type="http://schemas.openxmlformats.org/officeDocument/2006/relationships/hyperlink" Target="http://www.fema.gov/core-capabilities" TargetMode="External"/><Relationship Id="rId10" Type="http://schemas.openxmlformats.org/officeDocument/2006/relationships/hyperlink" Target="http://www.fema.gov/core-capabilities" TargetMode="External"/><Relationship Id="rId19" Type="http://schemas.openxmlformats.org/officeDocument/2006/relationships/hyperlink" Target="http://www.fema.gov/core-capabilities" TargetMode="External"/><Relationship Id="rId31" Type="http://schemas.openxmlformats.org/officeDocument/2006/relationships/hyperlink" Target="http://www.fema.gov/core-capabilities" TargetMode="External"/><Relationship Id="rId4" Type="http://schemas.openxmlformats.org/officeDocument/2006/relationships/hyperlink" Target="http://www.fema.gov/core-capabilities" TargetMode="External"/><Relationship Id="rId9" Type="http://schemas.openxmlformats.org/officeDocument/2006/relationships/hyperlink" Target="http://www.fema.gov/core-capabilities" TargetMode="External"/><Relationship Id="rId14" Type="http://schemas.openxmlformats.org/officeDocument/2006/relationships/hyperlink" Target="http://www.fema.gov/core-capabilities" TargetMode="External"/><Relationship Id="rId22" Type="http://schemas.openxmlformats.org/officeDocument/2006/relationships/hyperlink" Target="http://www.fema.gov/core-capabilities" TargetMode="External"/><Relationship Id="rId27" Type="http://schemas.openxmlformats.org/officeDocument/2006/relationships/hyperlink" Target="http://www.fema.gov/core-capabilities" TargetMode="External"/><Relationship Id="rId30" Type="http://schemas.openxmlformats.org/officeDocument/2006/relationships/hyperlink" Target="http://www.fema.gov/core-capabiliti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35"/>
  <sheetViews>
    <sheetView tabSelected="1" topLeftCell="A103" zoomScale="70" zoomScaleNormal="70" zoomScaleSheetLayoutView="90" workbookViewId="0">
      <selection activeCell="C121" sqref="C121"/>
    </sheetView>
  </sheetViews>
  <sheetFormatPr defaultColWidth="9.33203125" defaultRowHeight="13.2" x14ac:dyDescent="0.25"/>
  <cols>
    <col min="1" max="1" width="9" style="14" customWidth="1"/>
    <col min="2" max="2" width="29" style="27" bestFit="1" customWidth="1"/>
    <col min="3" max="3" width="48.21875" style="14" customWidth="1"/>
    <col min="4" max="4" width="27.21875" style="26" bestFit="1" customWidth="1"/>
    <col min="5" max="5" width="14.88671875" style="14" customWidth="1"/>
    <col min="6" max="6" width="16.44140625" style="14" customWidth="1"/>
    <col min="7" max="7" width="27.88671875" style="14" bestFit="1" customWidth="1"/>
    <col min="8" max="8" width="15.77734375" style="14" customWidth="1"/>
    <col min="9" max="9" width="14.33203125" style="14" customWidth="1"/>
    <col min="10" max="10" width="15.33203125" style="14" customWidth="1"/>
    <col min="11" max="11" width="14.33203125" style="14" customWidth="1"/>
    <col min="12" max="12" width="18.109375" style="14" bestFit="1" customWidth="1"/>
    <col min="13" max="13" width="15" style="47" customWidth="1"/>
    <col min="14" max="16384" width="9.33203125" style="14"/>
  </cols>
  <sheetData>
    <row r="1" spans="1:13" s="94" customFormat="1" ht="17.399999999999999" x14ac:dyDescent="0.3">
      <c r="B1" s="129" t="s">
        <v>0</v>
      </c>
      <c r="C1" s="129"/>
      <c r="D1" s="129"/>
      <c r="E1" s="129"/>
      <c r="F1" s="129"/>
      <c r="G1" s="129"/>
      <c r="H1" s="129"/>
      <c r="I1" s="129"/>
      <c r="J1" s="129"/>
      <c r="K1" s="129"/>
      <c r="L1" s="129"/>
      <c r="M1" s="129"/>
    </row>
    <row r="2" spans="1:13" s="94" customFormat="1" ht="17.399999999999999" x14ac:dyDescent="0.3">
      <c r="B2" s="129" t="s">
        <v>68</v>
      </c>
      <c r="C2" s="129"/>
      <c r="D2" s="129"/>
      <c r="E2" s="129"/>
      <c r="F2" s="129"/>
      <c r="G2" s="129"/>
      <c r="H2" s="129"/>
      <c r="I2" s="129"/>
      <c r="J2" s="129"/>
      <c r="K2" s="129"/>
      <c r="L2" s="129"/>
      <c r="M2" s="129"/>
    </row>
    <row r="3" spans="1:13" s="94" customFormat="1" ht="17.399999999999999" x14ac:dyDescent="0.3">
      <c r="B3" s="129" t="s">
        <v>21</v>
      </c>
      <c r="C3" s="129"/>
      <c r="D3" s="129"/>
      <c r="E3" s="129"/>
      <c r="F3" s="129"/>
      <c r="G3" s="129"/>
      <c r="H3" s="129"/>
      <c r="I3" s="129"/>
      <c r="J3" s="129"/>
      <c r="K3" s="129"/>
      <c r="L3" s="129"/>
      <c r="M3" s="129"/>
    </row>
    <row r="4" spans="1:13" ht="76.8" customHeight="1" x14ac:dyDescent="1">
      <c r="A4" s="13"/>
      <c r="B4" s="103" t="s">
        <v>18</v>
      </c>
      <c r="C4" s="104"/>
      <c r="D4" s="105" t="s">
        <v>19</v>
      </c>
      <c r="E4" s="131"/>
      <c r="F4" s="131"/>
      <c r="G4" s="106" t="s">
        <v>20</v>
      </c>
      <c r="H4" s="132"/>
      <c r="I4" s="133"/>
      <c r="J4" s="133"/>
      <c r="K4" s="133"/>
      <c r="L4" s="134"/>
      <c r="M4" s="30"/>
    </row>
    <row r="5" spans="1:13" s="12" customFormat="1" ht="25.5" customHeight="1" x14ac:dyDescent="0.3">
      <c r="A5" s="15"/>
      <c r="B5" s="57" t="s">
        <v>1</v>
      </c>
      <c r="C5" s="130"/>
      <c r="D5" s="130"/>
      <c r="E5" s="130"/>
      <c r="F5" s="130"/>
      <c r="G5" s="130"/>
      <c r="H5" s="16"/>
      <c r="I5" s="17"/>
      <c r="J5" s="17"/>
      <c r="K5" s="17"/>
      <c r="L5" s="17"/>
      <c r="M5" s="18"/>
    </row>
    <row r="6" spans="1:13" s="46" customFormat="1" ht="20.25" customHeight="1" x14ac:dyDescent="0.3">
      <c r="A6" s="48"/>
      <c r="B6" s="49"/>
      <c r="C6" s="58" t="s">
        <v>10</v>
      </c>
      <c r="D6" s="50"/>
      <c r="E6" s="51"/>
      <c r="F6" s="51"/>
      <c r="G6" s="51"/>
      <c r="H6" s="51"/>
      <c r="I6" s="51"/>
      <c r="J6" s="51"/>
      <c r="K6" s="51"/>
      <c r="L6" s="51"/>
      <c r="M6" s="51"/>
    </row>
    <row r="7" spans="1:13" s="46" customFormat="1" ht="26.25" customHeight="1" x14ac:dyDescent="0.3">
      <c r="A7" s="48"/>
      <c r="B7" s="52"/>
      <c r="C7" s="55" t="s">
        <v>67</v>
      </c>
      <c r="D7" s="56"/>
      <c r="E7" s="53"/>
      <c r="F7" s="53"/>
      <c r="G7" s="53"/>
      <c r="H7" s="53"/>
      <c r="I7" s="53"/>
      <c r="J7" s="53"/>
      <c r="K7" s="53"/>
      <c r="L7" s="53"/>
      <c r="M7" s="54"/>
    </row>
    <row r="8" spans="1:13" s="94" customFormat="1" ht="52.2" x14ac:dyDescent="0.3">
      <c r="A8" s="68" t="s">
        <v>8</v>
      </c>
      <c r="B8" s="69" t="s">
        <v>2</v>
      </c>
      <c r="C8" s="69" t="s">
        <v>30</v>
      </c>
      <c r="D8" s="70" t="s">
        <v>155</v>
      </c>
      <c r="E8" s="70" t="s">
        <v>11</v>
      </c>
      <c r="F8" s="70" t="s">
        <v>41</v>
      </c>
      <c r="G8" s="70" t="s">
        <v>22</v>
      </c>
      <c r="H8" s="70" t="s">
        <v>42</v>
      </c>
      <c r="I8" s="70" t="s">
        <v>23</v>
      </c>
      <c r="J8" s="70" t="s">
        <v>70</v>
      </c>
      <c r="K8" s="70" t="s">
        <v>71</v>
      </c>
      <c r="L8" s="69"/>
      <c r="M8" s="70" t="s">
        <v>76</v>
      </c>
    </row>
    <row r="9" spans="1:13" s="117" customFormat="1" ht="66" x14ac:dyDescent="0.25">
      <c r="A9" s="71"/>
      <c r="B9" s="72" t="s">
        <v>17</v>
      </c>
      <c r="C9" s="73" t="s">
        <v>48</v>
      </c>
      <c r="D9" s="74"/>
      <c r="E9" s="75"/>
      <c r="F9" s="76"/>
      <c r="G9" s="77"/>
      <c r="H9" s="78"/>
      <c r="I9" s="32"/>
      <c r="J9" s="79"/>
      <c r="K9" s="79"/>
      <c r="L9" s="80"/>
      <c r="M9" s="38"/>
    </row>
    <row r="10" spans="1:13" ht="13.8" x14ac:dyDescent="0.25">
      <c r="A10" s="8">
        <f>1</f>
        <v>1</v>
      </c>
      <c r="B10" s="118"/>
      <c r="C10" s="45"/>
      <c r="D10" s="10"/>
      <c r="E10" s="3"/>
      <c r="F10" s="4"/>
      <c r="G10" s="6"/>
      <c r="H10" s="7"/>
      <c r="I10" s="20">
        <f>F10*G10*H10</f>
        <v>0</v>
      </c>
      <c r="J10" s="116"/>
      <c r="K10" s="116"/>
      <c r="L10" s="2"/>
      <c r="M10" s="33"/>
    </row>
    <row r="11" spans="1:13" ht="13.8" x14ac:dyDescent="0.25">
      <c r="A11" s="8">
        <f>A10+1</f>
        <v>2</v>
      </c>
      <c r="B11" s="118"/>
      <c r="C11" s="45"/>
      <c r="D11" s="10"/>
      <c r="E11" s="3"/>
      <c r="F11" s="4"/>
      <c r="G11" s="96"/>
      <c r="H11" s="7"/>
      <c r="I11" s="20">
        <f t="shared" ref="I11:I13" si="0">F11*G11*H11</f>
        <v>0</v>
      </c>
      <c r="J11" s="116"/>
      <c r="K11" s="116"/>
      <c r="L11" s="2"/>
      <c r="M11" s="33"/>
    </row>
    <row r="12" spans="1:13" ht="13.8" x14ac:dyDescent="0.25">
      <c r="A12" s="8">
        <f t="shared" ref="A12:A13" si="1">A11+1</f>
        <v>3</v>
      </c>
      <c r="B12" s="118"/>
      <c r="C12" s="21"/>
      <c r="D12" s="10"/>
      <c r="E12" s="3"/>
      <c r="F12" s="4"/>
      <c r="G12" s="6"/>
      <c r="H12" s="7"/>
      <c r="I12" s="20">
        <f t="shared" si="0"/>
        <v>0</v>
      </c>
      <c r="J12" s="116"/>
      <c r="K12" s="116"/>
      <c r="L12" s="2"/>
      <c r="M12" s="33"/>
    </row>
    <row r="13" spans="1:13" ht="13.8" x14ac:dyDescent="0.25">
      <c r="A13" s="8">
        <f t="shared" si="1"/>
        <v>4</v>
      </c>
      <c r="B13" s="118"/>
      <c r="C13" s="21"/>
      <c r="D13" s="10"/>
      <c r="E13" s="3"/>
      <c r="F13" s="4"/>
      <c r="G13" s="6"/>
      <c r="H13" s="7"/>
      <c r="I13" s="20">
        <f t="shared" si="0"/>
        <v>0</v>
      </c>
      <c r="J13" s="115"/>
      <c r="K13" s="115"/>
      <c r="L13" s="2"/>
      <c r="M13" s="33"/>
    </row>
    <row r="14" spans="1:13" s="117" customFormat="1" ht="13.8" x14ac:dyDescent="0.25">
      <c r="A14" s="71"/>
      <c r="B14" s="101" t="s">
        <v>16</v>
      </c>
      <c r="C14" s="97"/>
      <c r="D14" s="98"/>
      <c r="E14" s="99"/>
      <c r="F14" s="100"/>
      <c r="G14" s="60"/>
      <c r="H14" s="60"/>
      <c r="I14" s="59">
        <f>SUM(I9:I12)</f>
        <v>0</v>
      </c>
      <c r="J14" s="59"/>
      <c r="K14" s="59"/>
      <c r="L14" s="119"/>
      <c r="M14" s="120"/>
    </row>
    <row r="15" spans="1:13" s="117" customFormat="1" ht="28.5" customHeight="1" x14ac:dyDescent="0.25">
      <c r="A15" s="143" t="s">
        <v>24</v>
      </c>
      <c r="B15" s="143"/>
      <c r="C15" s="143"/>
      <c r="D15" s="143"/>
      <c r="E15" s="143"/>
      <c r="F15" s="143"/>
      <c r="G15" s="143"/>
      <c r="H15" s="143"/>
      <c r="I15" s="143"/>
      <c r="J15" s="143"/>
      <c r="K15" s="143"/>
      <c r="L15" s="143"/>
      <c r="M15" s="143"/>
    </row>
    <row r="16" spans="1:13" ht="21.45" customHeight="1" x14ac:dyDescent="0.25">
      <c r="A16" s="141"/>
      <c r="B16" s="141"/>
      <c r="C16" s="141"/>
      <c r="D16" s="141"/>
      <c r="E16" s="141"/>
      <c r="F16" s="141"/>
      <c r="G16" s="141"/>
      <c r="H16" s="141"/>
      <c r="I16" s="141"/>
      <c r="J16" s="141"/>
      <c r="K16" s="141"/>
      <c r="L16" s="141"/>
      <c r="M16" s="141"/>
    </row>
    <row r="17" spans="1:13" ht="22.5" customHeight="1" x14ac:dyDescent="0.25">
      <c r="A17" s="141"/>
      <c r="B17" s="141"/>
      <c r="C17" s="141"/>
      <c r="D17" s="141"/>
      <c r="E17" s="141"/>
      <c r="F17" s="141"/>
      <c r="G17" s="141"/>
      <c r="H17" s="141"/>
      <c r="I17" s="141"/>
      <c r="J17" s="141"/>
      <c r="K17" s="141"/>
      <c r="L17" s="141"/>
      <c r="M17" s="141"/>
    </row>
    <row r="18" spans="1:13" ht="20.55" customHeight="1" x14ac:dyDescent="0.25">
      <c r="A18" s="141"/>
      <c r="B18" s="141"/>
      <c r="C18" s="141"/>
      <c r="D18" s="141"/>
      <c r="E18" s="141"/>
      <c r="F18" s="141"/>
      <c r="G18" s="141"/>
      <c r="H18" s="141"/>
      <c r="I18" s="141"/>
      <c r="J18" s="141"/>
      <c r="K18" s="141"/>
      <c r="L18" s="141"/>
      <c r="M18" s="141"/>
    </row>
    <row r="19" spans="1:13" s="94" customFormat="1" ht="52.2" x14ac:dyDescent="0.3">
      <c r="A19" s="68" t="s">
        <v>8</v>
      </c>
      <c r="B19" s="69" t="s">
        <v>2</v>
      </c>
      <c r="C19" s="69" t="s">
        <v>31</v>
      </c>
      <c r="D19" s="70" t="str">
        <f>D8</f>
        <v xml:space="preserve">Select Purchase Type </v>
      </c>
      <c r="E19" s="70" t="s">
        <v>11</v>
      </c>
      <c r="F19" s="70" t="s">
        <v>40</v>
      </c>
      <c r="G19" s="70" t="s">
        <v>22</v>
      </c>
      <c r="H19" s="70" t="s">
        <v>1634</v>
      </c>
      <c r="I19" s="70" t="s">
        <v>23</v>
      </c>
      <c r="J19" s="70" t="str">
        <f>J8</f>
        <v xml:space="preserve">Approved Strategic Capacity </v>
      </c>
      <c r="K19" s="70" t="str">
        <f>K8</f>
        <v>Core Capability</v>
      </c>
      <c r="L19" s="69"/>
      <c r="M19" s="70" t="str">
        <f>M8</f>
        <v xml:space="preserve">Requested Funding Source </v>
      </c>
    </row>
    <row r="20" spans="1:13" s="117" customFormat="1" ht="26.4" x14ac:dyDescent="0.25">
      <c r="A20" s="71"/>
      <c r="B20" s="72" t="s">
        <v>26</v>
      </c>
      <c r="C20" s="73" t="s">
        <v>27</v>
      </c>
      <c r="D20" s="74"/>
      <c r="E20" s="75"/>
      <c r="F20" s="76"/>
      <c r="G20" s="77"/>
      <c r="H20" s="11"/>
      <c r="I20" s="1"/>
      <c r="J20" s="79"/>
      <c r="K20" s="79"/>
      <c r="L20" s="80"/>
      <c r="M20" s="38"/>
    </row>
    <row r="21" spans="1:13" ht="13.8" x14ac:dyDescent="0.25">
      <c r="A21" s="8">
        <f>5</f>
        <v>5</v>
      </c>
      <c r="B21" s="118"/>
      <c r="C21" s="44"/>
      <c r="D21" s="10"/>
      <c r="E21" s="3"/>
      <c r="F21" s="4"/>
      <c r="G21" s="6"/>
      <c r="H21" s="5"/>
      <c r="I21" s="20">
        <f>F21*G21*H21</f>
        <v>0</v>
      </c>
      <c r="J21" s="115"/>
      <c r="K21" s="115"/>
      <c r="L21" s="2"/>
      <c r="M21" s="9"/>
    </row>
    <row r="22" spans="1:13" ht="13.8" x14ac:dyDescent="0.25">
      <c r="A22" s="8">
        <f>A21+1</f>
        <v>6</v>
      </c>
      <c r="B22" s="118"/>
      <c r="C22" s="44"/>
      <c r="D22" s="10"/>
      <c r="E22" s="3"/>
      <c r="F22" s="4"/>
      <c r="G22" s="6"/>
      <c r="H22" s="5"/>
      <c r="I22" s="20">
        <f t="shared" ref="I22:I24" si="2">F22*G22*H22</f>
        <v>0</v>
      </c>
      <c r="J22" s="115"/>
      <c r="K22" s="115"/>
      <c r="L22" s="2"/>
      <c r="M22" s="9"/>
    </row>
    <row r="23" spans="1:13" ht="13.8" x14ac:dyDescent="0.25">
      <c r="A23" s="8">
        <f t="shared" ref="A23:A24" si="3">A22+1</f>
        <v>7</v>
      </c>
      <c r="B23" s="118"/>
      <c r="C23" s="44"/>
      <c r="D23" s="10"/>
      <c r="E23" s="3"/>
      <c r="F23" s="4"/>
      <c r="G23" s="6"/>
      <c r="H23" s="5"/>
      <c r="I23" s="20">
        <f t="shared" si="2"/>
        <v>0</v>
      </c>
      <c r="J23" s="115"/>
      <c r="K23" s="115"/>
      <c r="L23" s="2"/>
      <c r="M23" s="9"/>
    </row>
    <row r="24" spans="1:13" ht="13.8" x14ac:dyDescent="0.25">
      <c r="A24" s="8">
        <f t="shared" si="3"/>
        <v>8</v>
      </c>
      <c r="B24" s="118"/>
      <c r="C24" s="31"/>
      <c r="D24" s="10"/>
      <c r="E24" s="3"/>
      <c r="F24" s="4"/>
      <c r="G24" s="6"/>
      <c r="H24" s="5"/>
      <c r="I24" s="20">
        <f t="shared" si="2"/>
        <v>0</v>
      </c>
      <c r="J24" s="115"/>
      <c r="K24" s="115"/>
      <c r="L24" s="2"/>
      <c r="M24" s="9"/>
    </row>
    <row r="25" spans="1:13" s="117" customFormat="1" ht="13.8" x14ac:dyDescent="0.25">
      <c r="A25" s="71"/>
      <c r="B25" s="101" t="s">
        <v>29</v>
      </c>
      <c r="C25" s="97"/>
      <c r="D25" s="98"/>
      <c r="E25" s="99"/>
      <c r="F25" s="100"/>
      <c r="G25" s="60"/>
      <c r="H25" s="60"/>
      <c r="I25" s="59">
        <f>SUM(I21:I24)</f>
        <v>0</v>
      </c>
      <c r="J25" s="59"/>
      <c r="K25" s="59"/>
      <c r="L25" s="119"/>
      <c r="M25" s="120"/>
    </row>
    <row r="26" spans="1:13" s="117" customFormat="1" ht="31.65" customHeight="1" x14ac:dyDescent="0.25">
      <c r="A26" s="143" t="s">
        <v>28</v>
      </c>
      <c r="B26" s="143"/>
      <c r="C26" s="143"/>
      <c r="D26" s="143"/>
      <c r="E26" s="143"/>
      <c r="F26" s="143"/>
      <c r="G26" s="143"/>
      <c r="H26" s="143"/>
      <c r="I26" s="143"/>
      <c r="J26" s="143"/>
      <c r="K26" s="143"/>
      <c r="L26" s="143"/>
      <c r="M26" s="143"/>
    </row>
    <row r="27" spans="1:13" x14ac:dyDescent="0.25">
      <c r="A27" s="141" t="s">
        <v>1636</v>
      </c>
      <c r="B27" s="141"/>
      <c r="C27" s="141"/>
      <c r="D27" s="141"/>
      <c r="E27" s="141"/>
      <c r="F27" s="141"/>
      <c r="G27" s="141"/>
      <c r="H27" s="141"/>
      <c r="I27" s="141"/>
      <c r="J27" s="141"/>
      <c r="K27" s="141"/>
      <c r="L27" s="141"/>
      <c r="M27" s="141"/>
    </row>
    <row r="28" spans="1:13" x14ac:dyDescent="0.25">
      <c r="A28" s="141"/>
      <c r="B28" s="141"/>
      <c r="C28" s="141"/>
      <c r="D28" s="141"/>
      <c r="E28" s="141"/>
      <c r="F28" s="141"/>
      <c r="G28" s="141"/>
      <c r="H28" s="141"/>
      <c r="I28" s="141"/>
      <c r="J28" s="141"/>
      <c r="K28" s="141"/>
      <c r="L28" s="141"/>
      <c r="M28" s="141"/>
    </row>
    <row r="29" spans="1:13" x14ac:dyDescent="0.25">
      <c r="A29" s="141"/>
      <c r="B29" s="141"/>
      <c r="C29" s="141"/>
      <c r="D29" s="141"/>
      <c r="E29" s="141"/>
      <c r="F29" s="141"/>
      <c r="G29" s="141"/>
      <c r="H29" s="141"/>
      <c r="I29" s="141"/>
      <c r="J29" s="141"/>
      <c r="K29" s="141"/>
      <c r="L29" s="141"/>
      <c r="M29" s="141"/>
    </row>
    <row r="30" spans="1:13" s="94" customFormat="1" ht="69.599999999999994" x14ac:dyDescent="0.3">
      <c r="A30" s="68" t="s">
        <v>8</v>
      </c>
      <c r="B30" s="69" t="s">
        <v>2</v>
      </c>
      <c r="C30" s="70" t="s">
        <v>63</v>
      </c>
      <c r="D30" s="70" t="str">
        <f>D19</f>
        <v xml:space="preserve">Select Purchase Type </v>
      </c>
      <c r="E30" s="70" t="s">
        <v>11</v>
      </c>
      <c r="F30" s="70" t="s">
        <v>58</v>
      </c>
      <c r="G30" s="70" t="s">
        <v>69</v>
      </c>
      <c r="H30" s="70" t="s">
        <v>56</v>
      </c>
      <c r="I30" s="70" t="s">
        <v>59</v>
      </c>
      <c r="J30" s="70" t="s">
        <v>60</v>
      </c>
      <c r="K30" s="70" t="str">
        <f>J19</f>
        <v xml:space="preserve">Approved Strategic Capacity </v>
      </c>
      <c r="L30" s="70" t="str">
        <f>K19</f>
        <v>Core Capability</v>
      </c>
      <c r="M30" s="70" t="str">
        <f>M19</f>
        <v xml:space="preserve">Requested Funding Source </v>
      </c>
    </row>
    <row r="31" spans="1:13" s="117" customFormat="1" ht="92.4" x14ac:dyDescent="0.25">
      <c r="A31" s="71"/>
      <c r="B31" s="72" t="s">
        <v>51</v>
      </c>
      <c r="C31" s="73" t="s">
        <v>57</v>
      </c>
      <c r="D31" s="81" t="s">
        <v>13</v>
      </c>
      <c r="E31" s="75"/>
      <c r="F31" s="76"/>
      <c r="G31" s="11"/>
      <c r="H31" s="82">
        <v>0</v>
      </c>
      <c r="I31" s="83"/>
      <c r="J31" s="11">
        <f t="shared" ref="J31:J50" si="4">H31*I31</f>
        <v>0</v>
      </c>
      <c r="K31" s="79"/>
      <c r="L31" s="79"/>
      <c r="M31" s="84"/>
    </row>
    <row r="32" spans="1:13" ht="13.8" x14ac:dyDescent="0.25">
      <c r="A32" s="8">
        <f>9</f>
        <v>9</v>
      </c>
      <c r="B32" s="121"/>
      <c r="C32" s="34"/>
      <c r="D32" s="10"/>
      <c r="E32" s="3"/>
      <c r="F32" s="4"/>
      <c r="G32" s="36"/>
      <c r="H32" s="35"/>
      <c r="I32" s="37"/>
      <c r="J32" s="5">
        <f t="shared" si="4"/>
        <v>0</v>
      </c>
      <c r="K32" s="35"/>
      <c r="L32" s="35"/>
      <c r="M32" s="9"/>
    </row>
    <row r="33" spans="1:13" ht="13.8" x14ac:dyDescent="0.25">
      <c r="A33" s="8">
        <f>A32+1</f>
        <v>10</v>
      </c>
      <c r="B33" s="121"/>
      <c r="C33" s="34"/>
      <c r="D33" s="10"/>
      <c r="E33" s="3"/>
      <c r="F33" s="4"/>
      <c r="G33" s="36"/>
      <c r="H33" s="35"/>
      <c r="I33" s="37"/>
      <c r="J33" s="5">
        <f t="shared" si="4"/>
        <v>0</v>
      </c>
      <c r="K33" s="35"/>
      <c r="L33" s="35"/>
      <c r="M33" s="9"/>
    </row>
    <row r="34" spans="1:13" ht="13.8" x14ac:dyDescent="0.25">
      <c r="A34" s="8">
        <f t="shared" ref="A34:A50" si="5">A33+1</f>
        <v>11</v>
      </c>
      <c r="B34" s="121"/>
      <c r="C34" s="34"/>
      <c r="D34" s="10"/>
      <c r="E34" s="3"/>
      <c r="F34" s="4"/>
      <c r="G34" s="36"/>
      <c r="H34" s="35"/>
      <c r="I34" s="37"/>
      <c r="J34" s="5">
        <f t="shared" si="4"/>
        <v>0</v>
      </c>
      <c r="K34" s="35"/>
      <c r="L34" s="35"/>
      <c r="M34" s="9"/>
    </row>
    <row r="35" spans="1:13" ht="13.8" x14ac:dyDescent="0.25">
      <c r="A35" s="8">
        <f t="shared" si="5"/>
        <v>12</v>
      </c>
      <c r="B35" s="121"/>
      <c r="C35" s="34"/>
      <c r="D35" s="10"/>
      <c r="E35" s="3"/>
      <c r="F35" s="4"/>
      <c r="G35" s="36"/>
      <c r="H35" s="35"/>
      <c r="I35" s="37"/>
      <c r="J35" s="5">
        <f t="shared" si="4"/>
        <v>0</v>
      </c>
      <c r="K35" s="35"/>
      <c r="L35" s="35"/>
      <c r="M35" s="9"/>
    </row>
    <row r="36" spans="1:13" ht="13.8" x14ac:dyDescent="0.25">
      <c r="A36" s="8">
        <f t="shared" si="5"/>
        <v>13</v>
      </c>
      <c r="B36" s="121"/>
      <c r="C36" s="34"/>
      <c r="D36" s="10"/>
      <c r="E36" s="3"/>
      <c r="F36" s="4"/>
      <c r="G36" s="36"/>
      <c r="H36" s="35"/>
      <c r="I36" s="37"/>
      <c r="J36" s="5">
        <f t="shared" si="4"/>
        <v>0</v>
      </c>
      <c r="K36" s="35"/>
      <c r="L36" s="35"/>
      <c r="M36" s="9"/>
    </row>
    <row r="37" spans="1:13" ht="13.8" x14ac:dyDescent="0.25">
      <c r="A37" s="8">
        <f t="shared" si="5"/>
        <v>14</v>
      </c>
      <c r="B37" s="121"/>
      <c r="C37" s="34"/>
      <c r="D37" s="10"/>
      <c r="E37" s="3"/>
      <c r="F37" s="4"/>
      <c r="G37" s="36"/>
      <c r="H37" s="35"/>
      <c r="I37" s="37"/>
      <c r="J37" s="5">
        <f t="shared" si="4"/>
        <v>0</v>
      </c>
      <c r="K37" s="35"/>
      <c r="L37" s="35"/>
      <c r="M37" s="9"/>
    </row>
    <row r="38" spans="1:13" ht="13.8" x14ac:dyDescent="0.25">
      <c r="A38" s="8">
        <f t="shared" si="5"/>
        <v>15</v>
      </c>
      <c r="B38" s="121"/>
      <c r="C38" s="34"/>
      <c r="D38" s="10"/>
      <c r="E38" s="3"/>
      <c r="F38" s="4"/>
      <c r="G38" s="36"/>
      <c r="H38" s="35"/>
      <c r="I38" s="37"/>
      <c r="J38" s="5">
        <f t="shared" si="4"/>
        <v>0</v>
      </c>
      <c r="K38" s="35"/>
      <c r="L38" s="35"/>
      <c r="M38" s="9"/>
    </row>
    <row r="39" spans="1:13" ht="13.8" x14ac:dyDescent="0.25">
      <c r="A39" s="8">
        <f t="shared" si="5"/>
        <v>16</v>
      </c>
      <c r="B39" s="121"/>
      <c r="C39" s="34"/>
      <c r="D39" s="10"/>
      <c r="E39" s="3"/>
      <c r="F39" s="4"/>
      <c r="G39" s="36"/>
      <c r="H39" s="35"/>
      <c r="I39" s="37"/>
      <c r="J39" s="5">
        <f t="shared" si="4"/>
        <v>0</v>
      </c>
      <c r="K39" s="35"/>
      <c r="L39" s="35"/>
      <c r="M39" s="9"/>
    </row>
    <row r="40" spans="1:13" ht="13.8" x14ac:dyDescent="0.25">
      <c r="A40" s="8">
        <f t="shared" si="5"/>
        <v>17</v>
      </c>
      <c r="B40" s="121"/>
      <c r="C40" s="34"/>
      <c r="D40" s="10"/>
      <c r="E40" s="3"/>
      <c r="F40" s="4"/>
      <c r="G40" s="36"/>
      <c r="H40" s="35"/>
      <c r="I40" s="37"/>
      <c r="J40" s="5">
        <f t="shared" si="4"/>
        <v>0</v>
      </c>
      <c r="K40" s="35"/>
      <c r="L40" s="35"/>
      <c r="M40" s="9"/>
    </row>
    <row r="41" spans="1:13" ht="13.8" x14ac:dyDescent="0.25">
      <c r="A41" s="8">
        <f t="shared" si="5"/>
        <v>18</v>
      </c>
      <c r="B41" s="121"/>
      <c r="C41" s="34"/>
      <c r="D41" s="10"/>
      <c r="E41" s="3"/>
      <c r="F41" s="4"/>
      <c r="G41" s="36"/>
      <c r="H41" s="35"/>
      <c r="I41" s="37"/>
      <c r="J41" s="5">
        <f t="shared" si="4"/>
        <v>0</v>
      </c>
      <c r="K41" s="35"/>
      <c r="L41" s="35"/>
      <c r="M41" s="9"/>
    </row>
    <row r="42" spans="1:13" ht="13.8" x14ac:dyDescent="0.25">
      <c r="A42" s="8">
        <f t="shared" si="5"/>
        <v>19</v>
      </c>
      <c r="B42" s="121"/>
      <c r="C42" s="34"/>
      <c r="D42" s="10"/>
      <c r="E42" s="3"/>
      <c r="F42" s="4"/>
      <c r="G42" s="36"/>
      <c r="H42" s="35"/>
      <c r="I42" s="37"/>
      <c r="J42" s="5">
        <f t="shared" si="4"/>
        <v>0</v>
      </c>
      <c r="K42" s="35"/>
      <c r="L42" s="35"/>
      <c r="M42" s="9"/>
    </row>
    <row r="43" spans="1:13" ht="13.8" x14ac:dyDescent="0.25">
      <c r="A43" s="8">
        <f t="shared" si="5"/>
        <v>20</v>
      </c>
      <c r="B43" s="121"/>
      <c r="C43" s="34"/>
      <c r="D43" s="10"/>
      <c r="E43" s="3"/>
      <c r="F43" s="4"/>
      <c r="G43" s="36"/>
      <c r="H43" s="35"/>
      <c r="I43" s="37"/>
      <c r="J43" s="5">
        <f t="shared" si="4"/>
        <v>0</v>
      </c>
      <c r="K43" s="35"/>
      <c r="L43" s="35"/>
      <c r="M43" s="9"/>
    </row>
    <row r="44" spans="1:13" ht="13.8" x14ac:dyDescent="0.25">
      <c r="A44" s="8">
        <f t="shared" si="5"/>
        <v>21</v>
      </c>
      <c r="B44" s="121"/>
      <c r="C44" s="34"/>
      <c r="D44" s="10"/>
      <c r="E44" s="3"/>
      <c r="F44" s="4"/>
      <c r="G44" s="36"/>
      <c r="H44" s="35"/>
      <c r="I44" s="37"/>
      <c r="J44" s="5">
        <f t="shared" si="4"/>
        <v>0</v>
      </c>
      <c r="K44" s="35"/>
      <c r="L44" s="35"/>
      <c r="M44" s="9"/>
    </row>
    <row r="45" spans="1:13" ht="13.8" x14ac:dyDescent="0.25">
      <c r="A45" s="8">
        <f t="shared" si="5"/>
        <v>22</v>
      </c>
      <c r="B45" s="121"/>
      <c r="C45" s="34"/>
      <c r="D45" s="10"/>
      <c r="E45" s="3"/>
      <c r="F45" s="4"/>
      <c r="G45" s="36"/>
      <c r="H45" s="35"/>
      <c r="I45" s="37"/>
      <c r="J45" s="5">
        <f t="shared" si="4"/>
        <v>0</v>
      </c>
      <c r="K45" s="35"/>
      <c r="L45" s="35"/>
      <c r="M45" s="9"/>
    </row>
    <row r="46" spans="1:13" ht="13.8" x14ac:dyDescent="0.25">
      <c r="A46" s="8">
        <f t="shared" si="5"/>
        <v>23</v>
      </c>
      <c r="B46" s="121"/>
      <c r="C46" s="34"/>
      <c r="D46" s="10"/>
      <c r="E46" s="3"/>
      <c r="F46" s="4"/>
      <c r="G46" s="36"/>
      <c r="H46" s="35"/>
      <c r="I46" s="37"/>
      <c r="J46" s="5">
        <f t="shared" si="4"/>
        <v>0</v>
      </c>
      <c r="K46" s="35"/>
      <c r="L46" s="35"/>
      <c r="M46" s="9"/>
    </row>
    <row r="47" spans="1:13" ht="13.8" x14ac:dyDescent="0.25">
      <c r="A47" s="8">
        <f t="shared" si="5"/>
        <v>24</v>
      </c>
      <c r="B47" s="121"/>
      <c r="C47" s="34"/>
      <c r="D47" s="10"/>
      <c r="E47" s="3"/>
      <c r="F47" s="4"/>
      <c r="G47" s="36"/>
      <c r="H47" s="35"/>
      <c r="I47" s="37"/>
      <c r="J47" s="5">
        <f t="shared" si="4"/>
        <v>0</v>
      </c>
      <c r="K47" s="35"/>
      <c r="L47" s="35"/>
      <c r="M47" s="9"/>
    </row>
    <row r="48" spans="1:13" ht="13.8" x14ac:dyDescent="0.25">
      <c r="A48" s="8">
        <f t="shared" si="5"/>
        <v>25</v>
      </c>
      <c r="B48" s="121"/>
      <c r="C48" s="34"/>
      <c r="D48" s="10"/>
      <c r="E48" s="3"/>
      <c r="F48" s="4"/>
      <c r="G48" s="36"/>
      <c r="H48" s="35"/>
      <c r="I48" s="37"/>
      <c r="J48" s="5">
        <f t="shared" si="4"/>
        <v>0</v>
      </c>
      <c r="K48" s="35"/>
      <c r="L48" s="35"/>
      <c r="M48" s="9"/>
    </row>
    <row r="49" spans="1:13" ht="13.8" x14ac:dyDescent="0.25">
      <c r="A49" s="8">
        <f t="shared" si="5"/>
        <v>26</v>
      </c>
      <c r="B49" s="121"/>
      <c r="C49" s="34"/>
      <c r="D49" s="10"/>
      <c r="E49" s="3"/>
      <c r="F49" s="4"/>
      <c r="G49" s="36"/>
      <c r="H49" s="35"/>
      <c r="I49" s="37"/>
      <c r="J49" s="5">
        <f t="shared" si="4"/>
        <v>0</v>
      </c>
      <c r="K49" s="35"/>
      <c r="L49" s="35"/>
      <c r="M49" s="9"/>
    </row>
    <row r="50" spans="1:13" ht="13.8" x14ac:dyDescent="0.25">
      <c r="A50" s="8">
        <f t="shared" si="5"/>
        <v>27</v>
      </c>
      <c r="B50" s="121"/>
      <c r="C50" s="34"/>
      <c r="D50" s="10"/>
      <c r="E50" s="3"/>
      <c r="F50" s="4"/>
      <c r="G50" s="36"/>
      <c r="H50" s="35"/>
      <c r="I50" s="37"/>
      <c r="J50" s="5">
        <f t="shared" si="4"/>
        <v>0</v>
      </c>
      <c r="K50" s="35"/>
      <c r="L50" s="35"/>
      <c r="M50" s="9"/>
    </row>
    <row r="51" spans="1:13" s="117" customFormat="1" ht="13.2" customHeight="1" x14ac:dyDescent="0.25">
      <c r="A51" s="71"/>
      <c r="B51" s="122" t="s">
        <v>33</v>
      </c>
      <c r="C51" s="97"/>
      <c r="D51" s="98"/>
      <c r="E51" s="99"/>
      <c r="F51" s="100"/>
      <c r="G51" s="60"/>
      <c r="H51" s="60"/>
      <c r="I51" s="60"/>
      <c r="J51" s="60">
        <f>SUM(J31:J50)</f>
        <v>0</v>
      </c>
      <c r="K51" s="60"/>
      <c r="L51" s="60"/>
      <c r="M51" s="119"/>
    </row>
    <row r="52" spans="1:13" s="117" customFormat="1" ht="34.5" customHeight="1" x14ac:dyDescent="0.25">
      <c r="A52" s="144" t="s">
        <v>36</v>
      </c>
      <c r="B52" s="144"/>
      <c r="C52" s="144"/>
      <c r="D52" s="144"/>
      <c r="E52" s="144"/>
      <c r="F52" s="144"/>
      <c r="G52" s="144"/>
      <c r="H52" s="144"/>
      <c r="I52" s="144"/>
      <c r="J52" s="144"/>
      <c r="K52" s="144"/>
      <c r="L52" s="144"/>
      <c r="M52" s="144"/>
    </row>
    <row r="53" spans="1:13" ht="28.95" customHeight="1" x14ac:dyDescent="0.25">
      <c r="A53" s="145" t="s">
        <v>25</v>
      </c>
      <c r="B53" s="146"/>
      <c r="C53" s="146"/>
      <c r="D53" s="146"/>
      <c r="E53" s="146"/>
      <c r="F53" s="146"/>
      <c r="G53" s="146"/>
      <c r="H53" s="146"/>
      <c r="I53" s="146"/>
      <c r="J53" s="146"/>
      <c r="K53" s="146"/>
      <c r="L53" s="146"/>
      <c r="M53" s="146"/>
    </row>
    <row r="54" spans="1:13" ht="28.05" customHeight="1" x14ac:dyDescent="0.25">
      <c r="A54" s="145"/>
      <c r="B54" s="146"/>
      <c r="C54" s="146"/>
      <c r="D54" s="146"/>
      <c r="E54" s="146"/>
      <c r="F54" s="146"/>
      <c r="G54" s="146"/>
      <c r="H54" s="146"/>
      <c r="I54" s="146"/>
      <c r="J54" s="146"/>
      <c r="K54" s="146"/>
      <c r="L54" s="146"/>
      <c r="M54" s="146"/>
    </row>
    <row r="55" spans="1:13" ht="24" customHeight="1" x14ac:dyDescent="0.25">
      <c r="A55" s="147"/>
      <c r="B55" s="148"/>
      <c r="C55" s="148"/>
      <c r="D55" s="148"/>
      <c r="E55" s="148"/>
      <c r="F55" s="148"/>
      <c r="G55" s="148"/>
      <c r="H55" s="148"/>
      <c r="I55" s="148"/>
      <c r="J55" s="148"/>
      <c r="K55" s="148"/>
      <c r="L55" s="148"/>
      <c r="M55" s="148"/>
    </row>
    <row r="56" spans="1:13" s="94" customFormat="1" ht="52.2" x14ac:dyDescent="0.3">
      <c r="A56" s="86" t="s">
        <v>8</v>
      </c>
      <c r="B56" s="85" t="s">
        <v>2</v>
      </c>
      <c r="C56" s="85" t="s">
        <v>44</v>
      </c>
      <c r="D56" s="87" t="str">
        <f>D30</f>
        <v xml:space="preserve">Select Purchase Type </v>
      </c>
      <c r="E56" s="87" t="s">
        <v>11</v>
      </c>
      <c r="F56" s="85"/>
      <c r="G56" s="87" t="s">
        <v>12</v>
      </c>
      <c r="H56" s="87" t="s">
        <v>5</v>
      </c>
      <c r="I56" s="85" t="s">
        <v>6</v>
      </c>
      <c r="J56" s="70" t="str">
        <f>K30</f>
        <v xml:space="preserve">Approved Strategic Capacity </v>
      </c>
      <c r="K56" s="70" t="str">
        <f>L30</f>
        <v>Core Capability</v>
      </c>
      <c r="L56" s="85"/>
      <c r="M56" s="87" t="str">
        <f>M30</f>
        <v xml:space="preserve">Requested Funding Source </v>
      </c>
    </row>
    <row r="57" spans="1:13" s="117" customFormat="1" ht="66" x14ac:dyDescent="0.25">
      <c r="A57" s="71"/>
      <c r="B57" s="72" t="s">
        <v>62</v>
      </c>
      <c r="C57" s="73" t="s">
        <v>75</v>
      </c>
      <c r="D57" s="88"/>
      <c r="E57" s="75"/>
      <c r="F57" s="76"/>
      <c r="G57" s="11"/>
      <c r="H57" s="11"/>
      <c r="I57" s="1"/>
      <c r="J57" s="79"/>
      <c r="K57" s="79"/>
      <c r="L57" s="80"/>
      <c r="M57" s="38"/>
    </row>
    <row r="58" spans="1:13" ht="13.8" x14ac:dyDescent="0.25">
      <c r="A58" s="8">
        <f>27</f>
        <v>27</v>
      </c>
      <c r="B58" s="123"/>
      <c r="C58" s="34"/>
      <c r="D58" s="107"/>
      <c r="E58" s="3"/>
      <c r="F58" s="39"/>
      <c r="G58" s="40"/>
      <c r="H58" s="35">
        <v>0</v>
      </c>
      <c r="I58" s="5">
        <f>G58*H58</f>
        <v>0</v>
      </c>
      <c r="J58" s="41"/>
      <c r="K58" s="41"/>
      <c r="L58" s="80"/>
      <c r="M58" s="9"/>
    </row>
    <row r="59" spans="1:13" ht="13.8" x14ac:dyDescent="0.25">
      <c r="A59" s="8">
        <f>A58+1</f>
        <v>28</v>
      </c>
      <c r="B59" s="123"/>
      <c r="C59" s="34"/>
      <c r="D59" s="107"/>
      <c r="E59" s="3"/>
      <c r="F59" s="39"/>
      <c r="G59" s="29"/>
      <c r="H59" s="35">
        <v>0</v>
      </c>
      <c r="I59" s="5">
        <f t="shared" ref="I59:I62" si="6">G59*H59</f>
        <v>0</v>
      </c>
      <c r="J59" s="41"/>
      <c r="K59" s="41"/>
      <c r="L59" s="80"/>
      <c r="M59" s="9"/>
    </row>
    <row r="60" spans="1:13" ht="13.8" x14ac:dyDescent="0.25">
      <c r="A60" s="8">
        <f t="shared" ref="A60:A66" si="7">A59+1</f>
        <v>29</v>
      </c>
      <c r="B60" s="123"/>
      <c r="C60" s="34"/>
      <c r="D60" s="107"/>
      <c r="E60" s="3"/>
      <c r="F60" s="39"/>
      <c r="G60" s="40"/>
      <c r="H60" s="35"/>
      <c r="I60" s="5">
        <f t="shared" si="6"/>
        <v>0</v>
      </c>
      <c r="J60" s="41"/>
      <c r="K60" s="41"/>
      <c r="L60" s="80"/>
      <c r="M60" s="9"/>
    </row>
    <row r="61" spans="1:13" ht="13.8" x14ac:dyDescent="0.25">
      <c r="A61" s="8">
        <f t="shared" si="7"/>
        <v>30</v>
      </c>
      <c r="B61" s="123"/>
      <c r="C61" s="34"/>
      <c r="D61" s="107"/>
      <c r="E61" s="3"/>
      <c r="F61" s="39"/>
      <c r="G61" s="40"/>
      <c r="H61" s="35"/>
      <c r="I61" s="5">
        <f>G61*H61</f>
        <v>0</v>
      </c>
      <c r="J61" s="41"/>
      <c r="K61" s="41"/>
      <c r="L61" s="80"/>
      <c r="M61" s="9"/>
    </row>
    <row r="62" spans="1:13" ht="13.8" x14ac:dyDescent="0.25">
      <c r="A62" s="8">
        <f t="shared" si="7"/>
        <v>31</v>
      </c>
      <c r="B62" s="123"/>
      <c r="C62" s="34"/>
      <c r="D62" s="107"/>
      <c r="E62" s="3"/>
      <c r="F62" s="39"/>
      <c r="G62" s="40"/>
      <c r="H62" s="35"/>
      <c r="I62" s="5">
        <f t="shared" si="6"/>
        <v>0</v>
      </c>
      <c r="J62" s="41"/>
      <c r="K62" s="41"/>
      <c r="L62" s="80"/>
      <c r="M62" s="9"/>
    </row>
    <row r="63" spans="1:13" ht="13.8" x14ac:dyDescent="0.25">
      <c r="A63" s="8">
        <f t="shared" si="7"/>
        <v>32</v>
      </c>
      <c r="B63" s="123"/>
      <c r="C63" s="34"/>
      <c r="D63" s="107"/>
      <c r="E63" s="3"/>
      <c r="F63" s="39"/>
      <c r="G63" s="40"/>
      <c r="H63" s="35"/>
      <c r="I63" s="5">
        <f>G63*H63</f>
        <v>0</v>
      </c>
      <c r="J63" s="41"/>
      <c r="K63" s="41"/>
      <c r="L63" s="80"/>
      <c r="M63" s="9"/>
    </row>
    <row r="64" spans="1:13" ht="13.8" x14ac:dyDescent="0.25">
      <c r="A64" s="8">
        <f t="shared" si="7"/>
        <v>33</v>
      </c>
      <c r="B64" s="123"/>
      <c r="C64" s="34"/>
      <c r="D64" s="107"/>
      <c r="E64" s="3"/>
      <c r="F64" s="39"/>
      <c r="G64" s="40"/>
      <c r="H64" s="35"/>
      <c r="I64" s="5">
        <f>G64*H64</f>
        <v>0</v>
      </c>
      <c r="J64" s="41"/>
      <c r="K64" s="41"/>
      <c r="L64" s="80"/>
      <c r="M64" s="9"/>
    </row>
    <row r="65" spans="1:13" ht="13.8" x14ac:dyDescent="0.25">
      <c r="A65" s="8">
        <f t="shared" si="7"/>
        <v>34</v>
      </c>
      <c r="B65" s="123"/>
      <c r="C65" s="34"/>
      <c r="D65" s="107"/>
      <c r="E65" s="3"/>
      <c r="F65" s="39"/>
      <c r="G65" s="40"/>
      <c r="H65" s="35"/>
      <c r="I65" s="5">
        <f>G65*H65</f>
        <v>0</v>
      </c>
      <c r="J65" s="41"/>
      <c r="K65" s="41"/>
      <c r="L65" s="80"/>
      <c r="M65" s="9"/>
    </row>
    <row r="66" spans="1:13" ht="13.8" x14ac:dyDescent="0.25">
      <c r="A66" s="8">
        <f t="shared" si="7"/>
        <v>35</v>
      </c>
      <c r="B66" s="123"/>
      <c r="C66" s="34"/>
      <c r="D66" s="107"/>
      <c r="E66" s="3"/>
      <c r="F66" s="39"/>
      <c r="G66" s="40"/>
      <c r="H66" s="35"/>
      <c r="I66" s="5"/>
      <c r="J66" s="41"/>
      <c r="K66" s="41"/>
      <c r="L66" s="80"/>
      <c r="M66" s="9"/>
    </row>
    <row r="67" spans="1:13" s="117" customFormat="1" ht="13.8" x14ac:dyDescent="0.25">
      <c r="A67" s="71"/>
      <c r="B67" s="101" t="s">
        <v>32</v>
      </c>
      <c r="C67" s="97"/>
      <c r="D67" s="98"/>
      <c r="E67" s="99"/>
      <c r="F67" s="100"/>
      <c r="G67" s="60"/>
      <c r="H67" s="60"/>
      <c r="I67" s="59">
        <f>SUM(I58:I66)</f>
        <v>0</v>
      </c>
      <c r="J67" s="59"/>
      <c r="K67" s="59"/>
      <c r="L67" s="119"/>
      <c r="M67" s="120"/>
    </row>
    <row r="68" spans="1:13" s="117" customFormat="1" ht="37.5" customHeight="1" x14ac:dyDescent="0.25">
      <c r="A68" s="143" t="s">
        <v>37</v>
      </c>
      <c r="B68" s="143"/>
      <c r="C68" s="143"/>
      <c r="D68" s="143"/>
      <c r="E68" s="143"/>
      <c r="F68" s="143"/>
      <c r="G68" s="143"/>
      <c r="H68" s="143"/>
      <c r="I68" s="143"/>
      <c r="J68" s="143"/>
      <c r="K68" s="143"/>
      <c r="L68" s="143"/>
      <c r="M68" s="143"/>
    </row>
    <row r="69" spans="1:13" x14ac:dyDescent="0.25">
      <c r="A69" s="141" t="s">
        <v>25</v>
      </c>
      <c r="B69" s="141"/>
      <c r="C69" s="141"/>
      <c r="D69" s="141"/>
      <c r="E69" s="141"/>
      <c r="F69" s="141"/>
      <c r="G69" s="141"/>
      <c r="H69" s="141"/>
      <c r="I69" s="141"/>
      <c r="J69" s="141"/>
      <c r="K69" s="141"/>
      <c r="L69" s="141"/>
      <c r="M69" s="141"/>
    </row>
    <row r="70" spans="1:13" x14ac:dyDescent="0.25">
      <c r="A70" s="141"/>
      <c r="B70" s="141"/>
      <c r="C70" s="141"/>
      <c r="D70" s="141"/>
      <c r="E70" s="141"/>
      <c r="F70" s="141"/>
      <c r="G70" s="141"/>
      <c r="H70" s="141"/>
      <c r="I70" s="141"/>
      <c r="J70" s="141"/>
      <c r="K70" s="141"/>
      <c r="L70" s="141"/>
      <c r="M70" s="141"/>
    </row>
    <row r="71" spans="1:13" ht="30" customHeight="1" x14ac:dyDescent="0.25">
      <c r="A71" s="141"/>
      <c r="B71" s="141"/>
      <c r="C71" s="141"/>
      <c r="D71" s="141"/>
      <c r="E71" s="141"/>
      <c r="F71" s="141"/>
      <c r="G71" s="141"/>
      <c r="H71" s="141"/>
      <c r="I71" s="141"/>
      <c r="J71" s="141"/>
      <c r="K71" s="141"/>
      <c r="L71" s="141"/>
      <c r="M71" s="141"/>
    </row>
    <row r="72" spans="1:13" s="94" customFormat="1" ht="52.2" x14ac:dyDescent="0.3">
      <c r="A72" s="86" t="s">
        <v>8</v>
      </c>
      <c r="B72" s="85" t="s">
        <v>2</v>
      </c>
      <c r="C72" s="85" t="s">
        <v>45</v>
      </c>
      <c r="D72" s="87" t="s">
        <v>9</v>
      </c>
      <c r="E72" s="87" t="s">
        <v>11</v>
      </c>
      <c r="F72" s="85"/>
      <c r="G72" s="87" t="s">
        <v>12</v>
      </c>
      <c r="H72" s="87" t="s">
        <v>5</v>
      </c>
      <c r="I72" s="85" t="s">
        <v>6</v>
      </c>
      <c r="J72" s="70" t="str">
        <f>J56</f>
        <v xml:space="preserve">Approved Strategic Capacity </v>
      </c>
      <c r="K72" s="70" t="str">
        <f>L30</f>
        <v>Core Capability</v>
      </c>
      <c r="L72" s="85"/>
      <c r="M72" s="87" t="str">
        <f>M56</f>
        <v xml:space="preserve">Requested Funding Source </v>
      </c>
    </row>
    <row r="73" spans="1:13" s="117" customFormat="1" ht="105.6" x14ac:dyDescent="0.25">
      <c r="A73" s="71"/>
      <c r="B73" s="72" t="s">
        <v>4</v>
      </c>
      <c r="C73" s="73" t="s">
        <v>61</v>
      </c>
      <c r="D73" s="89"/>
      <c r="E73" s="75"/>
      <c r="F73" s="76"/>
      <c r="G73" s="11"/>
      <c r="H73" s="11"/>
      <c r="I73" s="1"/>
      <c r="J73" s="79"/>
      <c r="K73" s="79"/>
      <c r="L73" s="80"/>
      <c r="M73" s="38"/>
    </row>
    <row r="74" spans="1:13" ht="13.8" x14ac:dyDescent="0.25">
      <c r="A74" s="8">
        <v>36</v>
      </c>
      <c r="B74" s="118"/>
      <c r="C74" s="31"/>
      <c r="D74" s="89"/>
      <c r="E74" s="3"/>
      <c r="F74" s="4"/>
      <c r="G74" s="5">
        <v>0</v>
      </c>
      <c r="H74" s="5">
        <v>0</v>
      </c>
      <c r="I74" s="20">
        <f>G74*H74</f>
        <v>0</v>
      </c>
      <c r="J74" s="115"/>
      <c r="K74" s="115"/>
      <c r="L74" s="80"/>
      <c r="M74" s="9"/>
    </row>
    <row r="75" spans="1:13" ht="13.8" x14ac:dyDescent="0.25">
      <c r="A75" s="8">
        <f>A74+1</f>
        <v>37</v>
      </c>
      <c r="B75" s="118"/>
      <c r="C75" s="31"/>
      <c r="D75" s="19"/>
      <c r="E75" s="3"/>
      <c r="F75" s="4"/>
      <c r="G75" s="5"/>
      <c r="H75" s="5"/>
      <c r="I75" s="20">
        <f t="shared" ref="I75:I77" si="8">G75*H75</f>
        <v>0</v>
      </c>
      <c r="J75" s="115"/>
      <c r="K75" s="115"/>
      <c r="L75" s="80"/>
      <c r="M75" s="9"/>
    </row>
    <row r="76" spans="1:13" ht="13.8" x14ac:dyDescent="0.25">
      <c r="A76" s="8">
        <f t="shared" ref="A76:A77" si="9">A75+1</f>
        <v>38</v>
      </c>
      <c r="B76" s="118"/>
      <c r="C76" s="31"/>
      <c r="D76" s="19"/>
      <c r="E76" s="3"/>
      <c r="F76" s="4"/>
      <c r="G76" s="5">
        <v>0</v>
      </c>
      <c r="H76" s="5"/>
      <c r="I76" s="20">
        <f t="shared" si="8"/>
        <v>0</v>
      </c>
      <c r="J76" s="115"/>
      <c r="K76" s="115"/>
      <c r="L76" s="80"/>
      <c r="M76" s="9"/>
    </row>
    <row r="77" spans="1:13" ht="13.8" x14ac:dyDescent="0.25">
      <c r="A77" s="8">
        <f t="shared" si="9"/>
        <v>39</v>
      </c>
      <c r="B77" s="118"/>
      <c r="C77" s="31"/>
      <c r="D77" s="19"/>
      <c r="E77" s="3"/>
      <c r="F77" s="4"/>
      <c r="G77" s="5"/>
      <c r="H77" s="5"/>
      <c r="I77" s="20">
        <f t="shared" si="8"/>
        <v>0</v>
      </c>
      <c r="J77" s="115"/>
      <c r="K77" s="115"/>
      <c r="L77" s="80"/>
      <c r="M77" s="9"/>
    </row>
    <row r="78" spans="1:13" s="117" customFormat="1" ht="13.8" x14ac:dyDescent="0.25">
      <c r="A78" s="71"/>
      <c r="B78" s="101" t="s">
        <v>39</v>
      </c>
      <c r="C78" s="97"/>
      <c r="D78" s="98"/>
      <c r="E78" s="99"/>
      <c r="F78" s="100"/>
      <c r="G78" s="60"/>
      <c r="H78" s="60"/>
      <c r="I78" s="59">
        <f>SUM(I74:I77)</f>
        <v>0</v>
      </c>
      <c r="J78" s="59"/>
      <c r="K78" s="59"/>
      <c r="L78" s="119"/>
      <c r="M78" s="120"/>
    </row>
    <row r="79" spans="1:13" s="117" customFormat="1" ht="34.5" customHeight="1" x14ac:dyDescent="0.25">
      <c r="A79" s="138" t="s">
        <v>50</v>
      </c>
      <c r="B79" s="139"/>
      <c r="C79" s="139"/>
      <c r="D79" s="139"/>
      <c r="E79" s="139"/>
      <c r="F79" s="139"/>
      <c r="G79" s="139"/>
      <c r="H79" s="139"/>
      <c r="I79" s="139"/>
      <c r="J79" s="139"/>
      <c r="K79" s="139"/>
      <c r="L79" s="139"/>
      <c r="M79" s="140"/>
    </row>
    <row r="80" spans="1:13" x14ac:dyDescent="0.25">
      <c r="A80" s="141" t="s">
        <v>25</v>
      </c>
      <c r="B80" s="141"/>
      <c r="C80" s="141"/>
      <c r="D80" s="141"/>
      <c r="E80" s="141"/>
      <c r="F80" s="141"/>
      <c r="G80" s="141"/>
      <c r="H80" s="141"/>
      <c r="I80" s="141"/>
      <c r="J80" s="141"/>
      <c r="K80" s="141"/>
      <c r="L80" s="141"/>
      <c r="M80" s="141"/>
    </row>
    <row r="81" spans="1:13" x14ac:dyDescent="0.25">
      <c r="A81" s="141"/>
      <c r="B81" s="141"/>
      <c r="C81" s="141"/>
      <c r="D81" s="141"/>
      <c r="E81" s="141"/>
      <c r="F81" s="141"/>
      <c r="G81" s="141"/>
      <c r="H81" s="141"/>
      <c r="I81" s="141"/>
      <c r="J81" s="141"/>
      <c r="K81" s="141"/>
      <c r="L81" s="141"/>
      <c r="M81" s="141"/>
    </row>
    <row r="82" spans="1:13" ht="33.6" customHeight="1" x14ac:dyDescent="0.25">
      <c r="A82" s="141"/>
      <c r="B82" s="141"/>
      <c r="C82" s="141"/>
      <c r="D82" s="141"/>
      <c r="E82" s="141"/>
      <c r="F82" s="141"/>
      <c r="G82" s="141"/>
      <c r="H82" s="141"/>
      <c r="I82" s="141"/>
      <c r="J82" s="141"/>
      <c r="K82" s="141"/>
      <c r="L82" s="141"/>
      <c r="M82" s="141"/>
    </row>
    <row r="83" spans="1:13" s="94" customFormat="1" ht="57" x14ac:dyDescent="0.3">
      <c r="A83" s="86" t="s">
        <v>8</v>
      </c>
      <c r="B83" s="85" t="s">
        <v>2</v>
      </c>
      <c r="C83" s="85" t="s">
        <v>52</v>
      </c>
      <c r="D83" s="87" t="s">
        <v>9</v>
      </c>
      <c r="E83" s="87" t="s">
        <v>11</v>
      </c>
      <c r="F83" s="85"/>
      <c r="G83" s="87" t="s">
        <v>12</v>
      </c>
      <c r="H83" s="87" t="s">
        <v>5</v>
      </c>
      <c r="I83" s="85" t="s">
        <v>6</v>
      </c>
      <c r="J83" s="70" t="str">
        <f>J56</f>
        <v xml:space="preserve">Approved Strategic Capacity </v>
      </c>
      <c r="K83" s="70" t="str">
        <f>K72</f>
        <v>Core Capability</v>
      </c>
      <c r="L83" s="87" t="s">
        <v>72</v>
      </c>
      <c r="M83" s="87" t="str">
        <f>M72</f>
        <v xml:space="preserve">Requested Funding Source </v>
      </c>
    </row>
    <row r="84" spans="1:13" s="117" customFormat="1" ht="92.4" x14ac:dyDescent="0.25">
      <c r="A84" s="71"/>
      <c r="B84" s="72" t="s">
        <v>53</v>
      </c>
      <c r="C84" s="73" t="s">
        <v>73</v>
      </c>
      <c r="D84" s="74"/>
      <c r="E84" s="75"/>
      <c r="F84" s="76"/>
      <c r="G84" s="11"/>
      <c r="H84" s="11"/>
      <c r="I84" s="1"/>
      <c r="J84" s="79"/>
      <c r="K84" s="79"/>
      <c r="L84" s="80"/>
      <c r="M84" s="38"/>
    </row>
    <row r="85" spans="1:13" s="117" customFormat="1" ht="46.8" customHeight="1" x14ac:dyDescent="0.25">
      <c r="A85" s="71"/>
      <c r="B85" s="135" t="s">
        <v>66</v>
      </c>
      <c r="C85" s="136"/>
      <c r="D85" s="74"/>
      <c r="E85" s="75"/>
      <c r="F85" s="76"/>
      <c r="G85" s="109"/>
      <c r="H85" s="11"/>
      <c r="I85" s="1"/>
      <c r="J85" s="79"/>
      <c r="K85" s="79"/>
      <c r="L85" s="80"/>
      <c r="M85" s="38"/>
    </row>
    <row r="86" spans="1:13" ht="13.8" x14ac:dyDescent="0.25">
      <c r="A86" s="8">
        <v>40</v>
      </c>
      <c r="B86" s="118"/>
      <c r="C86" s="34"/>
      <c r="D86" s="10"/>
      <c r="E86" s="3"/>
      <c r="F86" s="39"/>
      <c r="G86" s="108"/>
      <c r="H86" s="35"/>
      <c r="I86" s="20">
        <f t="shared" ref="I86:I95" si="10">G86*H86</f>
        <v>0</v>
      </c>
      <c r="J86" s="41"/>
      <c r="K86" s="41"/>
      <c r="L86" s="28"/>
      <c r="M86" s="9"/>
    </row>
    <row r="87" spans="1:13" ht="13.8" x14ac:dyDescent="0.25">
      <c r="A87" s="8">
        <f>A86+1</f>
        <v>41</v>
      </c>
      <c r="B87" s="118"/>
      <c r="C87" s="34"/>
      <c r="D87" s="10"/>
      <c r="E87" s="3"/>
      <c r="F87" s="39"/>
      <c r="G87" s="108"/>
      <c r="H87" s="35"/>
      <c r="I87" s="20">
        <f t="shared" si="10"/>
        <v>0</v>
      </c>
      <c r="J87" s="41"/>
      <c r="K87" s="41"/>
      <c r="L87" s="28"/>
      <c r="M87" s="9"/>
    </row>
    <row r="88" spans="1:13" ht="13.8" x14ac:dyDescent="0.25">
      <c r="A88" s="8">
        <f t="shared" ref="A88:A95" si="11">A87+1</f>
        <v>42</v>
      </c>
      <c r="B88" s="118"/>
      <c r="C88" s="34"/>
      <c r="D88" s="10"/>
      <c r="E88" s="3"/>
      <c r="F88" s="39"/>
      <c r="G88" s="108"/>
      <c r="H88" s="35"/>
      <c r="I88" s="20">
        <f t="shared" si="10"/>
        <v>0</v>
      </c>
      <c r="J88" s="41"/>
      <c r="K88" s="41"/>
      <c r="L88" s="28"/>
      <c r="M88" s="9"/>
    </row>
    <row r="89" spans="1:13" ht="13.8" x14ac:dyDescent="0.25">
      <c r="A89" s="8">
        <f t="shared" si="11"/>
        <v>43</v>
      </c>
      <c r="B89" s="118"/>
      <c r="C89" s="34"/>
      <c r="D89" s="10"/>
      <c r="E89" s="3"/>
      <c r="F89" s="39"/>
      <c r="G89" s="108"/>
      <c r="H89" s="35"/>
      <c r="I89" s="20">
        <f t="shared" si="10"/>
        <v>0</v>
      </c>
      <c r="J89" s="41"/>
      <c r="K89" s="41"/>
      <c r="L89" s="28"/>
      <c r="M89" s="9"/>
    </row>
    <row r="90" spans="1:13" ht="13.8" x14ac:dyDescent="0.25">
      <c r="A90" s="8">
        <f t="shared" si="11"/>
        <v>44</v>
      </c>
      <c r="B90" s="124"/>
      <c r="C90" s="34"/>
      <c r="D90" s="10"/>
      <c r="E90" s="3"/>
      <c r="F90" s="39"/>
      <c r="G90" s="108"/>
      <c r="H90" s="35"/>
      <c r="I90" s="20">
        <f t="shared" si="10"/>
        <v>0</v>
      </c>
      <c r="J90" s="41"/>
      <c r="K90" s="41"/>
      <c r="L90" s="28"/>
      <c r="M90" s="9"/>
    </row>
    <row r="91" spans="1:13" ht="13.8" x14ac:dyDescent="0.25">
      <c r="A91" s="8">
        <f t="shared" si="11"/>
        <v>45</v>
      </c>
      <c r="B91" s="124"/>
      <c r="C91" s="34"/>
      <c r="D91" s="10"/>
      <c r="E91" s="3"/>
      <c r="F91" s="39"/>
      <c r="G91" s="108"/>
      <c r="H91" s="35"/>
      <c r="I91" s="20">
        <f t="shared" si="10"/>
        <v>0</v>
      </c>
      <c r="J91" s="41"/>
      <c r="K91" s="41"/>
      <c r="L91" s="28"/>
      <c r="M91" s="9"/>
    </row>
    <row r="92" spans="1:13" ht="13.8" x14ac:dyDescent="0.25">
      <c r="A92" s="8">
        <f t="shared" si="11"/>
        <v>46</v>
      </c>
      <c r="B92" s="124"/>
      <c r="C92" s="42"/>
      <c r="D92" s="10"/>
      <c r="E92" s="3"/>
      <c r="F92" s="4"/>
      <c r="G92" s="110"/>
      <c r="H92" s="5"/>
      <c r="I92" s="20">
        <f t="shared" si="10"/>
        <v>0</v>
      </c>
      <c r="J92" s="41"/>
      <c r="K92" s="41"/>
      <c r="L92" s="28"/>
      <c r="M92" s="9"/>
    </row>
    <row r="93" spans="1:13" ht="13.8" x14ac:dyDescent="0.25">
      <c r="A93" s="8">
        <f t="shared" si="11"/>
        <v>47</v>
      </c>
      <c r="B93" s="124"/>
      <c r="C93" s="43"/>
      <c r="D93" s="10"/>
      <c r="E93" s="3"/>
      <c r="F93" s="4"/>
      <c r="G93" s="110"/>
      <c r="H93" s="5"/>
      <c r="I93" s="20">
        <f t="shared" si="10"/>
        <v>0</v>
      </c>
      <c r="J93" s="41"/>
      <c r="K93" s="41"/>
      <c r="L93" s="28"/>
      <c r="M93" s="9"/>
    </row>
    <row r="94" spans="1:13" ht="13.8" x14ac:dyDescent="0.25">
      <c r="A94" s="8">
        <f t="shared" si="11"/>
        <v>48</v>
      </c>
      <c r="B94" s="124"/>
      <c r="C94" s="23"/>
      <c r="D94" s="10"/>
      <c r="E94" s="3"/>
      <c r="F94" s="4"/>
      <c r="G94" s="110"/>
      <c r="H94" s="5"/>
      <c r="I94" s="20">
        <f t="shared" si="10"/>
        <v>0</v>
      </c>
      <c r="J94" s="115"/>
      <c r="K94" s="115"/>
      <c r="L94" s="28"/>
      <c r="M94" s="22"/>
    </row>
    <row r="95" spans="1:13" ht="13.8" x14ac:dyDescent="0.25">
      <c r="A95" s="8">
        <f t="shared" si="11"/>
        <v>49</v>
      </c>
      <c r="B95" s="124"/>
      <c r="C95" s="23"/>
      <c r="D95" s="10"/>
      <c r="E95" s="3"/>
      <c r="F95" s="4"/>
      <c r="G95" s="110"/>
      <c r="H95" s="5"/>
      <c r="I95" s="20">
        <f t="shared" si="10"/>
        <v>0</v>
      </c>
      <c r="J95" s="115"/>
      <c r="K95" s="115"/>
      <c r="L95" s="28"/>
      <c r="M95" s="22"/>
    </row>
    <row r="96" spans="1:13" s="117" customFormat="1" ht="13.8" x14ac:dyDescent="0.25">
      <c r="A96" s="71"/>
      <c r="B96" s="101" t="s">
        <v>54</v>
      </c>
      <c r="C96" s="97"/>
      <c r="D96" s="98"/>
      <c r="E96" s="99"/>
      <c r="F96" s="100"/>
      <c r="G96" s="60"/>
      <c r="H96" s="60"/>
      <c r="I96" s="59">
        <f>SUM(I86:I95)</f>
        <v>0</v>
      </c>
      <c r="J96" s="59"/>
      <c r="K96" s="59"/>
      <c r="L96" s="119"/>
      <c r="M96" s="120"/>
    </row>
    <row r="97" spans="1:13" s="117" customFormat="1" ht="35.25" customHeight="1" x14ac:dyDescent="0.25">
      <c r="A97" s="138" t="s">
        <v>55</v>
      </c>
      <c r="B97" s="139"/>
      <c r="C97" s="139"/>
      <c r="D97" s="139"/>
      <c r="E97" s="139"/>
      <c r="F97" s="139"/>
      <c r="G97" s="139"/>
      <c r="H97" s="139"/>
      <c r="I97" s="139"/>
      <c r="J97" s="139"/>
      <c r="K97" s="139"/>
      <c r="L97" s="139"/>
      <c r="M97" s="140"/>
    </row>
    <row r="98" spans="1:13" ht="13.2" customHeight="1" x14ac:dyDescent="0.25">
      <c r="A98" s="141" t="s">
        <v>25</v>
      </c>
      <c r="B98" s="141"/>
      <c r="C98" s="141"/>
      <c r="D98" s="141"/>
      <c r="E98" s="141"/>
      <c r="F98" s="141"/>
      <c r="G98" s="141"/>
      <c r="H98" s="141"/>
      <c r="I98" s="141"/>
      <c r="J98" s="141"/>
      <c r="K98" s="141"/>
      <c r="L98" s="141"/>
      <c r="M98" s="141"/>
    </row>
    <row r="99" spans="1:13" ht="17.55" customHeight="1" x14ac:dyDescent="0.25">
      <c r="A99" s="141"/>
      <c r="B99" s="141"/>
      <c r="C99" s="141"/>
      <c r="D99" s="141"/>
      <c r="E99" s="141"/>
      <c r="F99" s="141"/>
      <c r="G99" s="141"/>
      <c r="H99" s="141"/>
      <c r="I99" s="141"/>
      <c r="J99" s="141"/>
      <c r="K99" s="141"/>
      <c r="L99" s="141"/>
      <c r="M99" s="141"/>
    </row>
    <row r="100" spans="1:13" ht="25.8" customHeight="1" x14ac:dyDescent="0.25">
      <c r="A100" s="141"/>
      <c r="B100" s="141"/>
      <c r="C100" s="141"/>
      <c r="D100" s="141"/>
      <c r="E100" s="141"/>
      <c r="F100" s="141"/>
      <c r="G100" s="141"/>
      <c r="H100" s="141"/>
      <c r="I100" s="141"/>
      <c r="J100" s="141"/>
      <c r="K100" s="141"/>
      <c r="L100" s="141"/>
      <c r="M100" s="141"/>
    </row>
    <row r="101" spans="1:13" s="94" customFormat="1" ht="87" x14ac:dyDescent="0.3">
      <c r="A101" s="86" t="s">
        <v>8</v>
      </c>
      <c r="B101" s="85" t="s">
        <v>2</v>
      </c>
      <c r="C101" s="85" t="s">
        <v>46</v>
      </c>
      <c r="D101" s="87" t="s">
        <v>9</v>
      </c>
      <c r="E101" s="87" t="s">
        <v>11</v>
      </c>
      <c r="F101" s="87" t="s">
        <v>49</v>
      </c>
      <c r="G101" s="87" t="s">
        <v>34</v>
      </c>
      <c r="H101" s="87" t="s">
        <v>12</v>
      </c>
      <c r="I101" s="87" t="s">
        <v>5</v>
      </c>
      <c r="J101" s="70" t="str">
        <f>J83</f>
        <v xml:space="preserve">Approved Strategic Capacity </v>
      </c>
      <c r="K101" s="70" t="str">
        <f>K83</f>
        <v>Core Capability</v>
      </c>
      <c r="L101" s="85" t="s">
        <v>6</v>
      </c>
      <c r="M101" s="87" t="str">
        <f>M83</f>
        <v xml:space="preserve">Requested Funding Source </v>
      </c>
    </row>
    <row r="102" spans="1:13" s="117" customFormat="1" ht="79.2" x14ac:dyDescent="0.25">
      <c r="A102" s="71"/>
      <c r="B102" s="90" t="s">
        <v>3</v>
      </c>
      <c r="C102" s="73" t="s">
        <v>74</v>
      </c>
      <c r="D102" s="74"/>
      <c r="E102" s="75"/>
      <c r="F102" s="11"/>
      <c r="G102" s="11"/>
      <c r="H102" s="76"/>
      <c r="I102" s="11">
        <v>0</v>
      </c>
      <c r="J102" s="79"/>
      <c r="K102" s="79"/>
      <c r="L102" s="1"/>
      <c r="M102" s="80"/>
    </row>
    <row r="103" spans="1:13" s="117" customFormat="1" ht="30" customHeight="1" x14ac:dyDescent="0.25">
      <c r="A103" s="71">
        <f>50</f>
        <v>50</v>
      </c>
      <c r="B103" s="135" t="s">
        <v>66</v>
      </c>
      <c r="C103" s="136"/>
      <c r="D103" s="74"/>
      <c r="E103" s="75"/>
      <c r="F103" s="91"/>
      <c r="G103" s="92"/>
      <c r="H103" s="114"/>
      <c r="I103" s="91"/>
      <c r="J103" s="93"/>
      <c r="K103" s="93"/>
      <c r="L103" s="1">
        <f t="shared" ref="L103:L109" si="12">H103*I103</f>
        <v>0</v>
      </c>
      <c r="M103" s="80"/>
    </row>
    <row r="104" spans="1:13" ht="13.8" x14ac:dyDescent="0.25">
      <c r="A104" s="8">
        <f>A103+1</f>
        <v>51</v>
      </c>
      <c r="B104" s="125"/>
      <c r="C104" s="34"/>
      <c r="D104" s="10"/>
      <c r="E104" s="3"/>
      <c r="F104" s="35"/>
      <c r="G104" s="29"/>
      <c r="H104" s="39"/>
      <c r="I104" s="35"/>
      <c r="J104" s="41"/>
      <c r="K104" s="41"/>
      <c r="L104" s="20">
        <f t="shared" si="12"/>
        <v>0</v>
      </c>
      <c r="M104" s="2"/>
    </row>
    <row r="105" spans="1:13" ht="13.8" x14ac:dyDescent="0.25">
      <c r="A105" s="8">
        <f t="shared" ref="A105:A109" si="13">A104+1</f>
        <v>52</v>
      </c>
      <c r="B105" s="125"/>
      <c r="C105" s="34"/>
      <c r="D105" s="10"/>
      <c r="E105" s="3"/>
      <c r="F105" s="35"/>
      <c r="G105" s="29"/>
      <c r="H105" s="39"/>
      <c r="I105" s="35"/>
      <c r="J105" s="41"/>
      <c r="K105" s="41"/>
      <c r="L105" s="20">
        <f t="shared" si="12"/>
        <v>0</v>
      </c>
      <c r="M105" s="2"/>
    </row>
    <row r="106" spans="1:13" ht="13.8" x14ac:dyDescent="0.25">
      <c r="A106" s="8">
        <f t="shared" si="13"/>
        <v>53</v>
      </c>
      <c r="B106" s="125"/>
      <c r="C106" s="34"/>
      <c r="D106" s="10"/>
      <c r="E106" s="3"/>
      <c r="F106" s="35"/>
      <c r="G106" s="29"/>
      <c r="H106" s="39"/>
      <c r="I106" s="35"/>
      <c r="J106" s="41"/>
      <c r="K106" s="41"/>
      <c r="L106" s="20">
        <f t="shared" si="12"/>
        <v>0</v>
      </c>
      <c r="M106" s="2"/>
    </row>
    <row r="107" spans="1:13" ht="13.8" x14ac:dyDescent="0.25">
      <c r="A107" s="8">
        <f>A106+1</f>
        <v>54</v>
      </c>
      <c r="B107" s="125"/>
      <c r="C107" s="34"/>
      <c r="D107" s="10"/>
      <c r="E107" s="3"/>
      <c r="F107" s="35"/>
      <c r="G107" s="29"/>
      <c r="H107" s="39"/>
      <c r="I107" s="35"/>
      <c r="J107" s="41"/>
      <c r="K107" s="41"/>
      <c r="L107" s="20">
        <f t="shared" si="12"/>
        <v>0</v>
      </c>
      <c r="M107" s="2"/>
    </row>
    <row r="108" spans="1:13" ht="13.8" x14ac:dyDescent="0.25">
      <c r="A108" s="8">
        <f t="shared" si="13"/>
        <v>55</v>
      </c>
      <c r="B108" s="125"/>
      <c r="C108" s="111"/>
      <c r="D108" s="10"/>
      <c r="E108" s="3"/>
      <c r="F108" s="5"/>
      <c r="G108" s="5"/>
      <c r="H108" s="4"/>
      <c r="I108" s="5"/>
      <c r="J108" s="115"/>
      <c r="K108" s="115"/>
      <c r="L108" s="20">
        <f t="shared" si="12"/>
        <v>0</v>
      </c>
      <c r="M108" s="2"/>
    </row>
    <row r="109" spans="1:13" ht="13.8" x14ac:dyDescent="0.25">
      <c r="A109" s="8">
        <f t="shared" si="13"/>
        <v>56</v>
      </c>
      <c r="B109" s="125"/>
      <c r="C109" s="111"/>
      <c r="D109" s="10"/>
      <c r="E109" s="3"/>
      <c r="F109" s="5"/>
      <c r="G109" s="5"/>
      <c r="H109" s="4"/>
      <c r="I109" s="5"/>
      <c r="J109" s="115"/>
      <c r="K109" s="115"/>
      <c r="L109" s="20">
        <f t="shared" si="12"/>
        <v>0</v>
      </c>
      <c r="M109" s="2"/>
    </row>
    <row r="110" spans="1:13" s="117" customFormat="1" ht="13.8" x14ac:dyDescent="0.25">
      <c r="A110" s="71"/>
      <c r="B110" s="101" t="s">
        <v>14</v>
      </c>
      <c r="C110" s="97"/>
      <c r="D110" s="98"/>
      <c r="E110" s="99"/>
      <c r="F110" s="100"/>
      <c r="G110" s="60"/>
      <c r="H110" s="60"/>
      <c r="I110" s="60"/>
      <c r="J110" s="60"/>
      <c r="K110" s="60"/>
      <c r="L110" s="59">
        <f>SUM(L103:L109)</f>
        <v>0</v>
      </c>
      <c r="M110" s="119"/>
    </row>
    <row r="111" spans="1:13" s="117" customFormat="1" ht="35.25" customHeight="1" x14ac:dyDescent="0.25">
      <c r="A111" s="138" t="s">
        <v>64</v>
      </c>
      <c r="B111" s="139"/>
      <c r="C111" s="139"/>
      <c r="D111" s="139"/>
      <c r="E111" s="139"/>
      <c r="F111" s="139"/>
      <c r="G111" s="139"/>
      <c r="H111" s="139"/>
      <c r="I111" s="139"/>
      <c r="J111" s="139"/>
      <c r="K111" s="139"/>
      <c r="L111" s="139"/>
      <c r="M111" s="139"/>
    </row>
    <row r="112" spans="1:13" ht="12.45" customHeight="1" x14ac:dyDescent="0.25">
      <c r="A112" s="137" t="s">
        <v>25</v>
      </c>
      <c r="B112" s="137"/>
      <c r="C112" s="137"/>
      <c r="D112" s="137"/>
      <c r="E112" s="137"/>
      <c r="F112" s="137"/>
      <c r="G112" s="137"/>
      <c r="H112" s="137"/>
      <c r="I112" s="137"/>
      <c r="J112" s="137"/>
      <c r="K112" s="137"/>
      <c r="L112" s="137"/>
      <c r="M112" s="137"/>
    </row>
    <row r="113" spans="1:13" ht="12.45" customHeight="1" x14ac:dyDescent="0.25">
      <c r="A113" s="137"/>
      <c r="B113" s="137"/>
      <c r="C113" s="137"/>
      <c r="D113" s="137"/>
      <c r="E113" s="137"/>
      <c r="F113" s="137"/>
      <c r="G113" s="137"/>
      <c r="H113" s="137"/>
      <c r="I113" s="137"/>
      <c r="J113" s="137"/>
      <c r="K113" s="137"/>
      <c r="L113" s="137"/>
      <c r="M113" s="137"/>
    </row>
    <row r="114" spans="1:13" ht="33" customHeight="1" x14ac:dyDescent="0.25">
      <c r="A114" s="137"/>
      <c r="B114" s="137"/>
      <c r="C114" s="137"/>
      <c r="D114" s="137"/>
      <c r="E114" s="137"/>
      <c r="F114" s="137"/>
      <c r="G114" s="137"/>
      <c r="H114" s="137"/>
      <c r="I114" s="137"/>
      <c r="J114" s="137"/>
      <c r="K114" s="137"/>
      <c r="L114" s="137"/>
      <c r="M114" s="137"/>
    </row>
    <row r="115" spans="1:13" s="94" customFormat="1" ht="87" x14ac:dyDescent="0.3">
      <c r="A115" s="86" t="s">
        <v>8</v>
      </c>
      <c r="B115" s="85" t="s">
        <v>2</v>
      </c>
      <c r="C115" s="85" t="s">
        <v>47</v>
      </c>
      <c r="D115" s="87" t="s">
        <v>9</v>
      </c>
      <c r="E115" s="87" t="s">
        <v>11</v>
      </c>
      <c r="F115" s="87" t="s">
        <v>35</v>
      </c>
      <c r="G115" s="87" t="s">
        <v>77</v>
      </c>
      <c r="H115" s="87" t="s">
        <v>12</v>
      </c>
      <c r="I115" s="87" t="s">
        <v>5</v>
      </c>
      <c r="J115" s="70" t="str">
        <f>J101</f>
        <v xml:space="preserve">Approved Strategic Capacity </v>
      </c>
      <c r="K115" s="70" t="str">
        <f>K101</f>
        <v>Core Capability</v>
      </c>
      <c r="L115" s="85" t="s">
        <v>6</v>
      </c>
      <c r="M115" s="87" t="str">
        <f>M101</f>
        <v xml:space="preserve">Requested Funding Source </v>
      </c>
    </row>
    <row r="116" spans="1:13" s="117" customFormat="1" ht="52.8" x14ac:dyDescent="0.25">
      <c r="A116" s="71"/>
      <c r="B116" s="90" t="s">
        <v>7</v>
      </c>
      <c r="C116" s="73" t="s">
        <v>38</v>
      </c>
      <c r="D116" s="74"/>
      <c r="E116" s="75"/>
      <c r="F116" s="11"/>
      <c r="G116" s="11"/>
      <c r="H116" s="112"/>
      <c r="I116" s="11"/>
      <c r="J116" s="79"/>
      <c r="K116" s="79"/>
      <c r="L116" s="1"/>
      <c r="M116" s="80"/>
    </row>
    <row r="117" spans="1:13" s="117" customFormat="1" ht="30" customHeight="1" x14ac:dyDescent="0.25">
      <c r="A117" s="71">
        <f>57</f>
        <v>57</v>
      </c>
      <c r="B117" s="135" t="s">
        <v>66</v>
      </c>
      <c r="C117" s="136"/>
      <c r="D117" s="74"/>
      <c r="E117" s="75"/>
      <c r="F117" s="11"/>
      <c r="G117" s="11"/>
      <c r="H117" s="76"/>
      <c r="I117" s="11"/>
      <c r="J117" s="79"/>
      <c r="K117" s="79"/>
      <c r="L117" s="1"/>
      <c r="M117" s="80"/>
    </row>
    <row r="118" spans="1:13" ht="13.8" x14ac:dyDescent="0.25">
      <c r="A118" s="8">
        <f>A117+1</f>
        <v>58</v>
      </c>
      <c r="B118" s="125"/>
      <c r="C118" s="111"/>
      <c r="D118" s="10"/>
      <c r="E118" s="3"/>
      <c r="F118" s="5"/>
      <c r="G118" s="5"/>
      <c r="H118" s="4"/>
      <c r="I118" s="5"/>
      <c r="J118" s="115"/>
      <c r="K118" s="115"/>
      <c r="L118" s="20">
        <f>H118*I118</f>
        <v>0</v>
      </c>
      <c r="M118" s="80"/>
    </row>
    <row r="119" spans="1:13" ht="13.8" x14ac:dyDescent="0.25">
      <c r="A119" s="8">
        <f t="shared" ref="A119:A121" si="14">A118+1</f>
        <v>59</v>
      </c>
      <c r="B119" s="125"/>
      <c r="C119" s="111"/>
      <c r="D119" s="10"/>
      <c r="E119" s="3"/>
      <c r="F119" s="5"/>
      <c r="G119" s="5"/>
      <c r="H119" s="4"/>
      <c r="I119" s="5"/>
      <c r="J119" s="115"/>
      <c r="K119" s="115"/>
      <c r="L119" s="20">
        <f t="shared" ref="L119:L121" si="15">H119*I119</f>
        <v>0</v>
      </c>
      <c r="M119" s="80"/>
    </row>
    <row r="120" spans="1:13" ht="13.8" x14ac:dyDescent="0.25">
      <c r="A120" s="8">
        <f t="shared" si="14"/>
        <v>60</v>
      </c>
      <c r="B120" s="125"/>
      <c r="C120" s="111"/>
      <c r="D120" s="10"/>
      <c r="E120" s="3"/>
      <c r="F120" s="5"/>
      <c r="G120" s="5"/>
      <c r="H120" s="113"/>
      <c r="I120" s="5"/>
      <c r="J120" s="115"/>
      <c r="K120" s="115"/>
      <c r="L120" s="20">
        <f t="shared" si="15"/>
        <v>0</v>
      </c>
      <c r="M120" s="80"/>
    </row>
    <row r="121" spans="1:13" ht="13.8" x14ac:dyDescent="0.25">
      <c r="A121" s="8">
        <f t="shared" si="14"/>
        <v>61</v>
      </c>
      <c r="B121" s="125"/>
      <c r="C121" s="111"/>
      <c r="D121" s="10"/>
      <c r="E121" s="3"/>
      <c r="F121" s="5"/>
      <c r="G121" s="5"/>
      <c r="H121" s="4"/>
      <c r="I121" s="5"/>
      <c r="J121" s="115"/>
      <c r="K121" s="115"/>
      <c r="L121" s="20">
        <f t="shared" si="15"/>
        <v>0</v>
      </c>
      <c r="M121" s="80"/>
    </row>
    <row r="122" spans="1:13" s="117" customFormat="1" ht="13.8" x14ac:dyDescent="0.25">
      <c r="A122" s="71"/>
      <c r="B122" s="101" t="s">
        <v>15</v>
      </c>
      <c r="C122" s="97"/>
      <c r="D122" s="98"/>
      <c r="E122" s="99"/>
      <c r="F122" s="100"/>
      <c r="G122" s="60"/>
      <c r="H122" s="60"/>
      <c r="I122" s="60"/>
      <c r="J122" s="60"/>
      <c r="K122" s="60"/>
      <c r="L122" s="59">
        <f>SUM(L118:L121)</f>
        <v>0</v>
      </c>
      <c r="M122" s="119"/>
    </row>
    <row r="123" spans="1:13" s="117" customFormat="1" ht="30" customHeight="1" x14ac:dyDescent="0.25">
      <c r="A123" s="143" t="s">
        <v>65</v>
      </c>
      <c r="B123" s="143"/>
      <c r="C123" s="143"/>
      <c r="D123" s="143"/>
      <c r="E123" s="143"/>
      <c r="F123" s="143"/>
      <c r="G123" s="143"/>
      <c r="H123" s="143"/>
      <c r="I123" s="143"/>
      <c r="J123" s="143"/>
      <c r="K123" s="143"/>
      <c r="L123" s="143"/>
      <c r="M123" s="143"/>
    </row>
    <row r="124" spans="1:13" x14ac:dyDescent="0.25">
      <c r="A124" s="137" t="s">
        <v>25</v>
      </c>
      <c r="B124" s="137"/>
      <c r="C124" s="137"/>
      <c r="D124" s="137"/>
      <c r="E124" s="137"/>
      <c r="F124" s="137"/>
      <c r="G124" s="137"/>
      <c r="H124" s="137"/>
      <c r="I124" s="137"/>
      <c r="J124" s="137"/>
      <c r="K124" s="137"/>
      <c r="L124" s="137"/>
      <c r="M124" s="137"/>
    </row>
    <row r="125" spans="1:13" x14ac:dyDescent="0.25">
      <c r="A125" s="137"/>
      <c r="B125" s="137"/>
      <c r="C125" s="137"/>
      <c r="D125" s="137"/>
      <c r="E125" s="137"/>
      <c r="F125" s="137"/>
      <c r="G125" s="137"/>
      <c r="H125" s="137"/>
      <c r="I125" s="137"/>
      <c r="J125" s="137"/>
      <c r="K125" s="137"/>
      <c r="L125" s="137"/>
      <c r="M125" s="137"/>
    </row>
    <row r="126" spans="1:13" ht="36" customHeight="1" x14ac:dyDescent="0.25">
      <c r="A126" s="137"/>
      <c r="B126" s="137"/>
      <c r="C126" s="137"/>
      <c r="D126" s="137"/>
      <c r="E126" s="137"/>
      <c r="F126" s="137"/>
      <c r="G126" s="137"/>
      <c r="H126" s="137"/>
      <c r="I126" s="137"/>
      <c r="J126" s="137"/>
      <c r="K126" s="137"/>
      <c r="L126" s="137"/>
      <c r="M126" s="137"/>
    </row>
    <row r="127" spans="1:13" s="117" customFormat="1" ht="27.6" x14ac:dyDescent="0.25">
      <c r="A127" s="126"/>
      <c r="B127" s="101"/>
      <c r="C127" s="126"/>
      <c r="D127" s="127"/>
      <c r="E127" s="126"/>
      <c r="F127" s="126"/>
      <c r="G127" s="126"/>
      <c r="H127" s="126"/>
      <c r="I127" s="126"/>
      <c r="J127" s="126"/>
      <c r="K127" s="101" t="s">
        <v>43</v>
      </c>
      <c r="L127" s="102">
        <f>I14+I25+J51+I67+I78+I96+L110+L122</f>
        <v>0</v>
      </c>
      <c r="M127" s="128"/>
    </row>
    <row r="128" spans="1:13" x14ac:dyDescent="0.25">
      <c r="A128" s="142"/>
      <c r="B128" s="142"/>
      <c r="C128" s="142"/>
      <c r="D128" s="142"/>
      <c r="E128" s="142"/>
      <c r="F128" s="142"/>
      <c r="G128" s="142"/>
    </row>
    <row r="131" spans="2:3" x14ac:dyDescent="0.25">
      <c r="B131" s="25"/>
    </row>
    <row r="135" spans="2:3" x14ac:dyDescent="0.25">
      <c r="C135" s="24"/>
    </row>
  </sheetData>
  <sheetProtection insertRows="0"/>
  <dataConsolidate/>
  <mergeCells count="26">
    <mergeCell ref="A15:M15"/>
    <mergeCell ref="A26:M26"/>
    <mergeCell ref="A27:M29"/>
    <mergeCell ref="A69:M71"/>
    <mergeCell ref="A16:M18"/>
    <mergeCell ref="A79:M79"/>
    <mergeCell ref="A80:M82"/>
    <mergeCell ref="A52:M52"/>
    <mergeCell ref="A68:M68"/>
    <mergeCell ref="A53:M55"/>
    <mergeCell ref="B85:C85"/>
    <mergeCell ref="A112:M114"/>
    <mergeCell ref="A97:M97"/>
    <mergeCell ref="A98:M100"/>
    <mergeCell ref="A128:G128"/>
    <mergeCell ref="A123:M123"/>
    <mergeCell ref="A124:M126"/>
    <mergeCell ref="A111:M111"/>
    <mergeCell ref="B103:C103"/>
    <mergeCell ref="B117:C117"/>
    <mergeCell ref="B1:M1"/>
    <mergeCell ref="B2:M2"/>
    <mergeCell ref="B3:M3"/>
    <mergeCell ref="C5:G5"/>
    <mergeCell ref="E4:F4"/>
    <mergeCell ref="H4:L4"/>
  </mergeCells>
  <phoneticPr fontId="6" type="noConversion"/>
  <dataValidations count="6">
    <dataValidation type="list" allowBlank="1" showInputMessage="1" showErrorMessage="1" sqref="F117:G117">
      <formula1>#REF!</formula1>
    </dataValidation>
    <dataValidation type="list" allowBlank="1" showInputMessage="1" showErrorMessage="1" sqref="E56 D101:E101 D83:E83 D14:E14 D67:E67 D78:E78 D72:E72 D51:E51 D25:E25 D122:E122 D96:E96 D110:E110">
      <formula1>#REF!</formula1>
    </dataValidation>
    <dataValidation type="list" allowBlank="1" showInputMessage="1" showErrorMessage="1" sqref="I11">
      <formula1>$E$14:$E$38</formula1>
    </dataValidation>
    <dataValidation type="list" allowBlank="1" showInputMessage="1" showErrorMessage="1" sqref="M20:M24">
      <formula1>$B$8:$B$9</formula1>
    </dataValidation>
    <dataValidation type="list" allowBlank="1" showInputMessage="1" showErrorMessage="1" sqref="G118:G121">
      <formula1>$E$1:$E$2</formula1>
    </dataValidation>
  </dataValidations>
  <pageMargins left="0.5" right="0.5" top="0.25" bottom="0.25" header="0.3" footer="0.3"/>
  <pageSetup scale="48" fitToHeight="6" orientation="landscape" r:id="rId1"/>
  <headerFooter alignWithMargins="0"/>
  <rowBreaks count="2" manualBreakCount="2">
    <brk id="55" max="12" man="1"/>
    <brk id="100" max="12" man="1"/>
  </rowBreaks>
  <ignoredErrors>
    <ignoredError sqref="A21:A24 A10:A13 A32:A38 A75:A77 A87:A95 A103:A107 A108:A109 A117:A121 A58:A66 A48:A50 A44:A47 A42:A43 A40:A41 A39" unlockedFormula="1"/>
  </ignoredError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 Down '!$A$1:$A$6</xm:f>
          </x14:formula1>
          <xm:sqref>E20:E24 E31:E50 E57:E66 E73:E77 E84:E95 E102:E109 E116:E121</xm:sqref>
        </x14:dataValidation>
        <x14:dataValidation type="list" allowBlank="1" showInputMessage="1" showErrorMessage="1">
          <x14:formula1>
            <xm:f>'Drop Down '!$D$14:$D$38</xm:f>
          </x14:formula1>
          <xm:sqref>J9:J13 J20:J24 K31:K50 J57:J66 J73:J77 J84:J95 J102:J109 J116:J121</xm:sqref>
        </x14:dataValidation>
        <x14:dataValidation type="list" allowBlank="1" showInputMessage="1" showErrorMessage="1">
          <x14:formula1>
            <xm:f>'Drop Down '!$E$14:$E$45</xm:f>
          </x14:formula1>
          <xm:sqref>K9:K13 K20:K24 L31:L50 K57:K66 K73:K77 K84:K95 K102:K109 K116:K121</xm:sqref>
        </x14:dataValidation>
        <x14:dataValidation type="list" allowBlank="1" showInputMessage="1" showErrorMessage="1">
          <x14:formula1>
            <xm:f>'Drop Down '!$D$6:$D$10</xm:f>
          </x14:formula1>
          <xm:sqref>F31:F50</xm:sqref>
        </x14:dataValidation>
        <x14:dataValidation type="list" allowBlank="1" showInputMessage="1" showErrorMessage="1">
          <x14:formula1>
            <xm:f>'Drop Down '!$A$8:$A$9</xm:f>
          </x14:formula1>
          <xm:sqref>E9:E13 M84:M95 M102:M109 M116:M121 M9:M13 M31:M50 M57:M66 M73:M77</xm:sqref>
        </x14:dataValidation>
        <x14:dataValidation type="list" allowBlank="1" showInputMessage="1" showErrorMessage="1">
          <x14:formula1>
            <xm:f>'Drop Down '!$D$1:$D$2</xm:f>
          </x14:formula1>
          <xm:sqref>F102:G109 F118:F121</xm:sqref>
        </x14:dataValidation>
        <x14:dataValidation type="list" allowBlank="1" showInputMessage="1" showErrorMessage="1">
          <x14:formula1>
            <xm:f>'Drop Down '!$A$7:$A$9</xm:f>
          </x14:formula1>
          <xm:sqref>C7</xm:sqref>
        </x14:dataValidation>
        <x14:dataValidation type="list" allowBlank="1" showInputMessage="1" showErrorMessage="1">
          <x14:formula1>
            <xm:f>'Drop Down '!$A$14:$A$15</xm:f>
          </x14:formula1>
          <xm:sqref>M115 D9:D13 D20:D24 D32:D50 D57:D66 D73:D77 D84:D95 D102:D109 D116:D121</xm:sqref>
        </x14:dataValidation>
        <x14:dataValidation type="list" allowBlank="1" showInputMessage="1" showErrorMessage="1">
          <x14:formula1>
            <xm:f>'Drop Down '!$C$60:$C$802</xm:f>
          </x14:formula1>
          <xm:sqref>L86:L95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4"/>
  <sheetViews>
    <sheetView workbookViewId="0">
      <selection sqref="A1:XFD15"/>
    </sheetView>
  </sheetViews>
  <sheetFormatPr defaultRowHeight="13.2" x14ac:dyDescent="0.25"/>
  <sheetData>
    <row r="1" spans="1:1" ht="14.4" x14ac:dyDescent="0.25">
      <c r="A1" s="61" t="s">
        <v>78</v>
      </c>
    </row>
    <row r="22" spans="1:1" s="67" customFormat="1" x14ac:dyDescent="0.25">
      <c r="A22" s="64" t="s">
        <v>79</v>
      </c>
    </row>
    <row r="23" spans="1:1" s="67" customFormat="1" ht="14.4" x14ac:dyDescent="0.25">
      <c r="A23" s="63"/>
    </row>
    <row r="24" spans="1:1" s="67" customFormat="1" ht="14.4" x14ac:dyDescent="0.25">
      <c r="A24" s="65" t="s">
        <v>80</v>
      </c>
    </row>
    <row r="25" spans="1:1" s="67" customFormat="1" ht="14.4" x14ac:dyDescent="0.25">
      <c r="A25" s="63"/>
    </row>
    <row r="26" spans="1:1" s="67" customFormat="1" x14ac:dyDescent="0.25">
      <c r="A26" s="64" t="s">
        <v>81</v>
      </c>
    </row>
    <row r="27" spans="1:1" s="67" customFormat="1" ht="13.8" x14ac:dyDescent="0.25">
      <c r="A27" s="66"/>
    </row>
    <row r="28" spans="1:1" s="67" customFormat="1" x14ac:dyDescent="0.25">
      <c r="A28" s="64" t="s">
        <v>82</v>
      </c>
    </row>
    <row r="29" spans="1:1" s="67" customFormat="1" ht="13.8" x14ac:dyDescent="0.25">
      <c r="A29" s="62"/>
    </row>
    <row r="30" spans="1:1" s="67" customFormat="1" x14ac:dyDescent="0.25">
      <c r="A30" s="64" t="s">
        <v>83</v>
      </c>
    </row>
    <row r="31" spans="1:1" s="67" customFormat="1" ht="13.8" x14ac:dyDescent="0.25">
      <c r="A31" s="62"/>
    </row>
    <row r="32" spans="1:1" s="67" customFormat="1" ht="14.4" x14ac:dyDescent="0.25">
      <c r="A32" s="65" t="s">
        <v>84</v>
      </c>
    </row>
    <row r="33" spans="1:1" s="67" customFormat="1" ht="14.4" x14ac:dyDescent="0.25">
      <c r="A33" s="63"/>
    </row>
    <row r="34" spans="1:1" s="67" customFormat="1" ht="13.8" x14ac:dyDescent="0.25">
      <c r="A34" s="66" t="s">
        <v>85</v>
      </c>
    </row>
  </sheetData>
  <hyperlinks>
    <hyperlink ref="A30" r:id="rId1"/>
    <hyperlink ref="A28" r:id="rId2"/>
    <hyperlink ref="A26" r:id="rId3"/>
    <hyperlink ref="A22" r:id="rId4"/>
  </hyperlinks>
  <pageMargins left="0.7" right="0.7" top="0.75" bottom="0.75" header="0.3" footer="0.3"/>
  <pageSetup orientation="portrait" r:id="rId5"/>
  <drawing r:id="rId6"/>
  <legacyDrawing r:id="rId7"/>
  <oleObjects>
    <mc:AlternateContent xmlns:mc="http://schemas.openxmlformats.org/markup-compatibility/2006">
      <mc:Choice Requires="x14">
        <oleObject progId="Word.Document.12" shapeId="2061" r:id="rId8">
          <objectPr defaultSize="0" r:id="rId9">
            <anchor moveWithCells="1">
              <from>
                <xdr:col>0</xdr:col>
                <xdr:colOff>91440</xdr:colOff>
                <xdr:row>2</xdr:row>
                <xdr:rowOff>38100</xdr:rowOff>
              </from>
              <to>
                <xdr:col>13</xdr:col>
                <xdr:colOff>579120</xdr:colOff>
                <xdr:row>14</xdr:row>
                <xdr:rowOff>15240</xdr:rowOff>
              </to>
            </anchor>
          </objectPr>
        </oleObject>
      </mc:Choice>
      <mc:Fallback>
        <oleObject progId="Word.Document.12" shapeId="2061" r:id="rId8"/>
      </mc:Fallback>
    </mc:AlternateContent>
    <mc:AlternateContent xmlns:mc="http://schemas.openxmlformats.org/markup-compatibility/2006">
      <mc:Choice Requires="x14">
        <oleObject progId="Word.Document.12" shapeId="2062" r:id="rId10">
          <objectPr defaultSize="0" r:id="rId11">
            <anchor moveWithCells="1">
              <from>
                <xdr:col>0</xdr:col>
                <xdr:colOff>76200</xdr:colOff>
                <xdr:row>15</xdr:row>
                <xdr:rowOff>114300</xdr:rowOff>
              </from>
              <to>
                <xdr:col>13</xdr:col>
                <xdr:colOff>563880</xdr:colOff>
                <xdr:row>18</xdr:row>
                <xdr:rowOff>152400</xdr:rowOff>
              </to>
            </anchor>
          </objectPr>
        </oleObject>
      </mc:Choice>
      <mc:Fallback>
        <oleObject progId="Word.Document.12" shapeId="2062"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2"/>
  <sheetViews>
    <sheetView topLeftCell="A783" zoomScaleNormal="100" workbookViewId="0">
      <selection activeCell="B796" sqref="B796"/>
    </sheetView>
  </sheetViews>
  <sheetFormatPr defaultRowHeight="13.2" x14ac:dyDescent="0.25"/>
  <cols>
    <col min="1" max="1" width="16.88671875" style="95" customWidth="1"/>
    <col min="2" max="2" width="89" style="95" customWidth="1"/>
    <col min="3" max="3" width="32.88671875" style="95" customWidth="1"/>
    <col min="4" max="4" width="29.88671875" style="95" customWidth="1"/>
    <col min="5" max="5" width="33.5546875" style="95" customWidth="1"/>
    <col min="6" max="16384" width="8.88671875" style="95"/>
  </cols>
  <sheetData>
    <row r="1" spans="1:5" ht="14.4" x14ac:dyDescent="0.3">
      <c r="A1" s="149" t="s">
        <v>86</v>
      </c>
      <c r="B1" s="149"/>
      <c r="C1" s="149"/>
      <c r="D1" s="149" t="s">
        <v>87</v>
      </c>
    </row>
    <row r="2" spans="1:5" ht="14.4" x14ac:dyDescent="0.3">
      <c r="A2" s="149" t="s">
        <v>88</v>
      </c>
      <c r="B2" s="149"/>
      <c r="C2" s="149"/>
      <c r="D2" s="149" t="s">
        <v>89</v>
      </c>
    </row>
    <row r="3" spans="1:5" ht="14.4" x14ac:dyDescent="0.3">
      <c r="A3" s="149" t="s">
        <v>90</v>
      </c>
      <c r="B3" s="149"/>
      <c r="C3" s="149"/>
      <c r="D3" s="149"/>
    </row>
    <row r="4" spans="1:5" ht="14.4" x14ac:dyDescent="0.3">
      <c r="A4" s="149" t="s">
        <v>91</v>
      </c>
      <c r="B4" s="149"/>
      <c r="C4" s="149"/>
      <c r="D4" s="149"/>
    </row>
    <row r="5" spans="1:5" ht="14.4" x14ac:dyDescent="0.3">
      <c r="A5" s="149" t="s">
        <v>92</v>
      </c>
      <c r="B5" s="149"/>
      <c r="C5" s="149"/>
      <c r="D5" s="149"/>
    </row>
    <row r="6" spans="1:5" ht="14.4" x14ac:dyDescent="0.3">
      <c r="A6" s="149" t="s">
        <v>93</v>
      </c>
      <c r="B6" s="149"/>
      <c r="C6" s="149"/>
      <c r="D6" s="149" t="s">
        <v>94</v>
      </c>
    </row>
    <row r="7" spans="1:5" ht="14.4" x14ac:dyDescent="0.3">
      <c r="A7" s="149" t="s">
        <v>1635</v>
      </c>
      <c r="B7" s="149"/>
      <c r="C7" s="149"/>
      <c r="D7" s="149" t="s">
        <v>95</v>
      </c>
    </row>
    <row r="8" spans="1:5" ht="14.4" x14ac:dyDescent="0.3">
      <c r="A8" s="149" t="s">
        <v>96</v>
      </c>
      <c r="B8" s="149"/>
      <c r="C8" s="149"/>
      <c r="D8" s="149" t="s">
        <v>7</v>
      </c>
    </row>
    <row r="9" spans="1:5" ht="14.4" x14ac:dyDescent="0.3">
      <c r="A9" s="149" t="s">
        <v>97</v>
      </c>
      <c r="B9" s="149"/>
      <c r="C9" s="149"/>
      <c r="D9" s="149" t="s">
        <v>53</v>
      </c>
    </row>
    <row r="10" spans="1:5" ht="14.4" x14ac:dyDescent="0.3">
      <c r="A10" s="149"/>
      <c r="B10" s="149"/>
      <c r="C10" s="149"/>
      <c r="D10" s="149" t="s">
        <v>98</v>
      </c>
    </row>
    <row r="14" spans="1:5" ht="18" customHeight="1" x14ac:dyDescent="0.3">
      <c r="A14" s="95" t="s">
        <v>1637</v>
      </c>
      <c r="D14" s="150" t="s">
        <v>70</v>
      </c>
      <c r="E14" s="151" t="s">
        <v>99</v>
      </c>
    </row>
    <row r="15" spans="1:5" ht="18" customHeight="1" x14ac:dyDescent="0.3">
      <c r="A15" s="95" t="s">
        <v>153</v>
      </c>
      <c r="D15" s="150" t="s">
        <v>100</v>
      </c>
      <c r="E15" s="151" t="s">
        <v>62</v>
      </c>
    </row>
    <row r="16" spans="1:5" ht="18" customHeight="1" x14ac:dyDescent="0.3">
      <c r="D16" s="150" t="s">
        <v>101</v>
      </c>
      <c r="E16" s="151" t="s">
        <v>102</v>
      </c>
    </row>
    <row r="17" spans="4:5" ht="18" customHeight="1" x14ac:dyDescent="0.3">
      <c r="D17" s="150" t="s">
        <v>103</v>
      </c>
      <c r="E17" s="151" t="s">
        <v>104</v>
      </c>
    </row>
    <row r="18" spans="4:5" ht="18" customHeight="1" x14ac:dyDescent="0.3">
      <c r="D18" s="150" t="s">
        <v>105</v>
      </c>
      <c r="E18" s="151" t="s">
        <v>106</v>
      </c>
    </row>
    <row r="19" spans="4:5" ht="18" customHeight="1" x14ac:dyDescent="0.3">
      <c r="D19" s="150" t="s">
        <v>154</v>
      </c>
      <c r="E19" s="151" t="s">
        <v>107</v>
      </c>
    </row>
    <row r="20" spans="4:5" ht="18" customHeight="1" x14ac:dyDescent="0.3">
      <c r="D20" s="150" t="s">
        <v>108</v>
      </c>
      <c r="E20" s="151" t="s">
        <v>109</v>
      </c>
    </row>
    <row r="21" spans="4:5" ht="18" customHeight="1" x14ac:dyDescent="0.3">
      <c r="D21" s="150" t="s">
        <v>110</v>
      </c>
      <c r="E21" s="151" t="s">
        <v>111</v>
      </c>
    </row>
    <row r="22" spans="4:5" ht="18" customHeight="1" x14ac:dyDescent="0.3">
      <c r="D22" s="150" t="s">
        <v>112</v>
      </c>
      <c r="E22" s="151" t="s">
        <v>113</v>
      </c>
    </row>
    <row r="23" spans="4:5" ht="18" customHeight="1" x14ac:dyDescent="0.3">
      <c r="D23" s="150" t="s">
        <v>114</v>
      </c>
      <c r="E23" s="151" t="s">
        <v>115</v>
      </c>
    </row>
    <row r="24" spans="4:5" ht="18" customHeight="1" x14ac:dyDescent="0.3">
      <c r="D24" s="150" t="s">
        <v>116</v>
      </c>
      <c r="E24" s="151" t="s">
        <v>117</v>
      </c>
    </row>
    <row r="25" spans="4:5" ht="18" customHeight="1" x14ac:dyDescent="0.3">
      <c r="D25" s="150" t="s">
        <v>118</v>
      </c>
      <c r="E25" s="151" t="s">
        <v>119</v>
      </c>
    </row>
    <row r="26" spans="4:5" ht="18" customHeight="1" x14ac:dyDescent="0.3">
      <c r="D26" s="150" t="s">
        <v>120</v>
      </c>
      <c r="E26" s="151" t="s">
        <v>121</v>
      </c>
    </row>
    <row r="27" spans="4:5" ht="18" customHeight="1" x14ac:dyDescent="0.3">
      <c r="D27" s="150" t="s">
        <v>122</v>
      </c>
      <c r="E27" s="151" t="s">
        <v>123</v>
      </c>
    </row>
    <row r="28" spans="4:5" ht="18" customHeight="1" x14ac:dyDescent="0.3">
      <c r="D28" s="150" t="s">
        <v>124</v>
      </c>
      <c r="E28" s="151" t="s">
        <v>125</v>
      </c>
    </row>
    <row r="29" spans="4:5" ht="18" customHeight="1" x14ac:dyDescent="0.3">
      <c r="D29" s="150" t="s">
        <v>126</v>
      </c>
      <c r="E29" s="151" t="s">
        <v>127</v>
      </c>
    </row>
    <row r="30" spans="4:5" ht="18" customHeight="1" x14ac:dyDescent="0.3">
      <c r="D30" s="150" t="s">
        <v>128</v>
      </c>
      <c r="E30" s="151" t="s">
        <v>129</v>
      </c>
    </row>
    <row r="31" spans="4:5" ht="18" customHeight="1" x14ac:dyDescent="0.3">
      <c r="D31" s="150" t="s">
        <v>130</v>
      </c>
      <c r="E31" s="151" t="s">
        <v>131</v>
      </c>
    </row>
    <row r="32" spans="4:5" ht="18" customHeight="1" x14ac:dyDescent="0.3">
      <c r="D32" s="150" t="s">
        <v>132</v>
      </c>
      <c r="E32" s="151" t="s">
        <v>133</v>
      </c>
    </row>
    <row r="33" spans="4:5" ht="18" customHeight="1" x14ac:dyDescent="0.3">
      <c r="D33" s="150" t="s">
        <v>134</v>
      </c>
      <c r="E33" s="151" t="s">
        <v>135</v>
      </c>
    </row>
    <row r="34" spans="4:5" ht="18" customHeight="1" x14ac:dyDescent="0.3">
      <c r="D34" s="150" t="s">
        <v>136</v>
      </c>
      <c r="E34" s="151" t="s">
        <v>137</v>
      </c>
    </row>
    <row r="35" spans="4:5" ht="18" customHeight="1" x14ac:dyDescent="0.3">
      <c r="D35" s="150" t="s">
        <v>138</v>
      </c>
      <c r="E35" s="151" t="s">
        <v>139</v>
      </c>
    </row>
    <row r="36" spans="4:5" ht="18" customHeight="1" x14ac:dyDescent="0.3">
      <c r="D36" s="150" t="s">
        <v>140</v>
      </c>
      <c r="E36" s="151" t="s">
        <v>141</v>
      </c>
    </row>
    <row r="37" spans="4:5" ht="18" customHeight="1" x14ac:dyDescent="0.3">
      <c r="D37" s="150" t="s">
        <v>142</v>
      </c>
      <c r="E37" s="151" t="s">
        <v>143</v>
      </c>
    </row>
    <row r="38" spans="4:5" ht="18" customHeight="1" x14ac:dyDescent="0.3">
      <c r="D38" s="150" t="s">
        <v>144</v>
      </c>
      <c r="E38" s="151" t="s">
        <v>145</v>
      </c>
    </row>
    <row r="39" spans="4:5" ht="18" customHeight="1" x14ac:dyDescent="0.3">
      <c r="D39" s="152"/>
      <c r="E39" s="151" t="s">
        <v>146</v>
      </c>
    </row>
    <row r="40" spans="4:5" ht="18" customHeight="1" x14ac:dyDescent="0.3">
      <c r="D40" s="152"/>
      <c r="E40" s="151" t="s">
        <v>147</v>
      </c>
    </row>
    <row r="41" spans="4:5" ht="18" customHeight="1" x14ac:dyDescent="0.3">
      <c r="D41" s="152"/>
      <c r="E41" s="151" t="s">
        <v>148</v>
      </c>
    </row>
    <row r="42" spans="4:5" ht="18" customHeight="1" x14ac:dyDescent="0.3">
      <c r="D42" s="152"/>
      <c r="E42" s="151" t="s">
        <v>149</v>
      </c>
    </row>
    <row r="43" spans="4:5" ht="18" customHeight="1" x14ac:dyDescent="0.3">
      <c r="D43" s="152"/>
      <c r="E43" s="151" t="s">
        <v>150</v>
      </c>
    </row>
    <row r="44" spans="4:5" ht="18" customHeight="1" x14ac:dyDescent="0.3">
      <c r="D44" s="153"/>
      <c r="E44" s="151" t="s">
        <v>151</v>
      </c>
    </row>
    <row r="45" spans="4:5" ht="18" customHeight="1" x14ac:dyDescent="0.3">
      <c r="D45" s="153"/>
      <c r="E45" s="151" t="s">
        <v>152</v>
      </c>
    </row>
    <row r="60" spans="1:3" x14ac:dyDescent="0.25">
      <c r="A60" s="67" t="s">
        <v>156</v>
      </c>
      <c r="B60" s="67" t="s">
        <v>157</v>
      </c>
    </row>
    <row r="61" spans="1:3" x14ac:dyDescent="0.25">
      <c r="A61" s="67" t="s">
        <v>158</v>
      </c>
      <c r="B61" s="67" t="s">
        <v>159</v>
      </c>
      <c r="C61" s="95" t="str">
        <f>A61&amp;" "&amp;B61</f>
        <v>01AR-01-SAR Respirator, Supplied Air</v>
      </c>
    </row>
    <row r="62" spans="1:3" x14ac:dyDescent="0.25">
      <c r="A62" s="67" t="s">
        <v>160</v>
      </c>
      <c r="B62" s="67" t="s">
        <v>161</v>
      </c>
      <c r="C62" s="95" t="str">
        <f t="shared" ref="C62:C125" si="0">A62&amp;" "&amp;B62</f>
        <v>01AR-01-SCBA SCBA, CBRN</v>
      </c>
    </row>
    <row r="63" spans="1:3" x14ac:dyDescent="0.25">
      <c r="A63" s="67" t="s">
        <v>162</v>
      </c>
      <c r="B63" s="67" t="s">
        <v>163</v>
      </c>
      <c r="C63" s="95" t="str">
        <f t="shared" si="0"/>
        <v>01AR-01-SCBC Cylinders and Valve Assemblies, Spare, and Service/Repair Kits, CBRN SCBA</v>
      </c>
    </row>
    <row r="64" spans="1:3" x14ac:dyDescent="0.25">
      <c r="A64" s="67" t="s">
        <v>164</v>
      </c>
      <c r="B64" s="67" t="s">
        <v>165</v>
      </c>
      <c r="C64" s="95" t="str">
        <f t="shared" si="0"/>
        <v>01AR-01-SCBR Kit, Retrofit/Upgrade, CBRN SCBA</v>
      </c>
    </row>
    <row r="65" spans="1:3" x14ac:dyDescent="0.25">
      <c r="A65" s="67" t="s">
        <v>166</v>
      </c>
      <c r="B65" s="67" t="s">
        <v>167</v>
      </c>
      <c r="C65" s="95" t="str">
        <f t="shared" si="0"/>
        <v>01AR-01-SCBT SCBA, CBRN, Tactical</v>
      </c>
    </row>
    <row r="66" spans="1:3" x14ac:dyDescent="0.25">
      <c r="A66" s="67" t="s">
        <v>168</v>
      </c>
      <c r="B66" s="67" t="s">
        <v>169</v>
      </c>
      <c r="C66" s="95" t="str">
        <f t="shared" si="0"/>
        <v>01AR-01-SCCC Respirator, Full-Facepiece, Closed-Circuit, Self-Contained (Re-Breather)</v>
      </c>
    </row>
    <row r="67" spans="1:3" x14ac:dyDescent="0.25">
      <c r="A67" s="67" t="s">
        <v>170</v>
      </c>
      <c r="B67" s="67" t="s">
        <v>171</v>
      </c>
      <c r="C67" s="95" t="str">
        <f t="shared" si="0"/>
        <v>01AR-02-APR Respirator, Air-Purifying, Full-Face, Tight-Fitting, Negative Pressure, CBRN</v>
      </c>
    </row>
    <row r="68" spans="1:3" x14ac:dyDescent="0.25">
      <c r="A68" s="67" t="s">
        <v>172</v>
      </c>
      <c r="B68" s="67" t="s">
        <v>173</v>
      </c>
      <c r="C68" s="95" t="str">
        <f t="shared" si="0"/>
        <v>01AR-02-APRC Canister, CBRN, APR</v>
      </c>
    </row>
    <row r="69" spans="1:3" x14ac:dyDescent="0.25">
      <c r="A69" s="67" t="s">
        <v>174</v>
      </c>
      <c r="B69" s="67" t="s">
        <v>175</v>
      </c>
      <c r="C69" s="95" t="str">
        <f t="shared" si="0"/>
        <v>01AR-02-APRW Respirator, Air-Purifying, Negative Pressure, Wildland Fire Fighting</v>
      </c>
    </row>
    <row r="70" spans="1:3" x14ac:dyDescent="0.25">
      <c r="A70" s="67" t="s">
        <v>176</v>
      </c>
      <c r="B70" s="67" t="s">
        <v>177</v>
      </c>
      <c r="C70" s="95" t="str">
        <f t="shared" si="0"/>
        <v>01AR-03-PAPA Respirator, Powered, Air-Purifying (PAPR), CBRN</v>
      </c>
    </row>
    <row r="71" spans="1:3" x14ac:dyDescent="0.25">
      <c r="A71" s="67" t="s">
        <v>178</v>
      </c>
      <c r="B71" s="67" t="s">
        <v>179</v>
      </c>
      <c r="C71" s="95" t="str">
        <f t="shared" si="0"/>
        <v>01AR-03-PAPB Battery Pack, PAPR</v>
      </c>
    </row>
    <row r="72" spans="1:3" x14ac:dyDescent="0.25">
      <c r="A72" s="67" t="s">
        <v>180</v>
      </c>
      <c r="B72" s="67" t="s">
        <v>181</v>
      </c>
      <c r="C72" s="95" t="str">
        <f t="shared" si="0"/>
        <v>01AR-03-PAPC Canister, CBRN, PAPR</v>
      </c>
    </row>
    <row r="73" spans="1:3" x14ac:dyDescent="0.25">
      <c r="A73" s="67" t="s">
        <v>182</v>
      </c>
      <c r="B73" s="67" t="s">
        <v>183</v>
      </c>
      <c r="C73" s="95" t="str">
        <f t="shared" si="0"/>
        <v>01AR-03-PAPM Respirator, Powered Air-Purifying (PAPR), Medical Response, NFPA 1999</v>
      </c>
    </row>
    <row r="74" spans="1:3" x14ac:dyDescent="0.25">
      <c r="A74" s="67" t="s">
        <v>184</v>
      </c>
      <c r="B74" s="67" t="s">
        <v>185</v>
      </c>
      <c r="C74" s="95" t="str">
        <f t="shared" si="0"/>
        <v>01AR-03-PAPW Respirator, Powered Air-Purifying (PAPR), Wildland Fire Fighting</v>
      </c>
    </row>
    <row r="75" spans="1:3" x14ac:dyDescent="0.25">
      <c r="A75" s="67" t="s">
        <v>186</v>
      </c>
      <c r="B75" s="67" t="s">
        <v>187</v>
      </c>
      <c r="C75" s="95" t="str">
        <f t="shared" si="0"/>
        <v>01AR-04-APEC Respirator, Escape, Air-Purifying, Single-Use, CBRN, with CO Option</v>
      </c>
    </row>
    <row r="76" spans="1:3" x14ac:dyDescent="0.25">
      <c r="A76" s="67" t="s">
        <v>188</v>
      </c>
      <c r="B76" s="67" t="s">
        <v>189</v>
      </c>
      <c r="C76" s="95" t="str">
        <f t="shared" si="0"/>
        <v>01AR-04-APER Respirator, Escape, Air-Purifying, Single-Use, CBRN</v>
      </c>
    </row>
    <row r="77" spans="1:3" x14ac:dyDescent="0.25">
      <c r="A77" s="67" t="s">
        <v>190</v>
      </c>
      <c r="B77" s="67" t="s">
        <v>191</v>
      </c>
      <c r="C77" s="95" t="str">
        <f t="shared" si="0"/>
        <v>01AR-04-SCER Respirator, Escape, Self-Contained, Single-Use, CBRN</v>
      </c>
    </row>
    <row r="78" spans="1:3" x14ac:dyDescent="0.25">
      <c r="A78" s="67" t="s">
        <v>192</v>
      </c>
      <c r="B78" s="67" t="s">
        <v>193</v>
      </c>
      <c r="C78" s="95" t="str">
        <f t="shared" si="0"/>
        <v>01AR-05-COMB Equipment, Respiratory Protection, Combination</v>
      </c>
    </row>
    <row r="79" spans="1:3" x14ac:dyDescent="0.25">
      <c r="A79" s="67" t="s">
        <v>194</v>
      </c>
      <c r="B79" s="67" t="s">
        <v>195</v>
      </c>
      <c r="C79" s="95" t="str">
        <f t="shared" si="0"/>
        <v>01AR-06-DISP Respirator, Particulate, Disposable</v>
      </c>
    </row>
    <row r="80" spans="1:3" x14ac:dyDescent="0.25">
      <c r="A80" s="67" t="s">
        <v>196</v>
      </c>
      <c r="B80" s="67" t="s">
        <v>197</v>
      </c>
      <c r="C80" s="95" t="str">
        <f t="shared" si="0"/>
        <v>01AR-06-FLTR Filter, Particulate</v>
      </c>
    </row>
    <row r="81" spans="1:3" x14ac:dyDescent="0.25">
      <c r="A81" s="67" t="s">
        <v>198</v>
      </c>
      <c r="B81" s="67" t="s">
        <v>199</v>
      </c>
      <c r="C81" s="95" t="str">
        <f t="shared" si="0"/>
        <v>01AR-06-REUS Respirator, Particulate, Reusable</v>
      </c>
    </row>
    <row r="82" spans="1:3" x14ac:dyDescent="0.25">
      <c r="A82" s="67" t="s">
        <v>200</v>
      </c>
      <c r="B82" s="67" t="s">
        <v>201</v>
      </c>
      <c r="C82" s="95" t="str">
        <f t="shared" si="0"/>
        <v>01AR-07-FTST Tester, Mask Leak/Fit</v>
      </c>
    </row>
    <row r="83" spans="1:3" x14ac:dyDescent="0.25">
      <c r="A83" s="67" t="s">
        <v>202</v>
      </c>
      <c r="B83" s="67" t="s">
        <v>203</v>
      </c>
      <c r="C83" s="95" t="str">
        <f t="shared" si="0"/>
        <v>01AR-07-QUAL System, Compressed Breathing Air Quality Testing</v>
      </c>
    </row>
    <row r="84" spans="1:3" x14ac:dyDescent="0.25">
      <c r="A84" s="67" t="s">
        <v>204</v>
      </c>
      <c r="B84" s="67" t="s">
        <v>205</v>
      </c>
      <c r="C84" s="95" t="str">
        <f t="shared" si="0"/>
        <v>01CB-01-ENSM Ensemble, HazMat Emergency and Terrorism Incident Protective, NFPA 1994 Class 1</v>
      </c>
    </row>
    <row r="85" spans="1:3" x14ac:dyDescent="0.25">
      <c r="A85" s="67" t="s">
        <v>206</v>
      </c>
      <c r="B85" s="67" t="s">
        <v>207</v>
      </c>
      <c r="C85" s="95" t="str">
        <f t="shared" si="0"/>
        <v>01CB-01-TRST Suit, Training</v>
      </c>
    </row>
    <row r="86" spans="1:3" x14ac:dyDescent="0.25">
      <c r="A86" s="67" t="s">
        <v>208</v>
      </c>
      <c r="B86" s="67" t="s">
        <v>209</v>
      </c>
      <c r="C86" s="95" t="str">
        <f t="shared" si="0"/>
        <v>01CB-02-ENSM Ensemble, HazMat Emergency and Terrorism Incident Protective, NFPA 1994 Class 2</v>
      </c>
    </row>
    <row r="87" spans="1:3" x14ac:dyDescent="0.25">
      <c r="A87" s="67" t="s">
        <v>210</v>
      </c>
      <c r="B87" s="67" t="s">
        <v>211</v>
      </c>
      <c r="C87" s="95" t="str">
        <f t="shared" si="0"/>
        <v>01CB-02-ENSR Ensemble, HazMat Emergency and Terrorism Incident Protective, NFPA 1994 Class 2R ("Ruggedized")</v>
      </c>
    </row>
    <row r="88" spans="1:3" x14ac:dyDescent="0.25">
      <c r="A88" s="67" t="s">
        <v>212</v>
      </c>
      <c r="B88" s="67" t="s">
        <v>207</v>
      </c>
      <c r="C88" s="95" t="str">
        <f t="shared" si="0"/>
        <v>01CB-02-TRST Suit, Training</v>
      </c>
    </row>
    <row r="89" spans="1:3" x14ac:dyDescent="0.25">
      <c r="A89" s="67" t="s">
        <v>213</v>
      </c>
      <c r="B89" s="67" t="s">
        <v>214</v>
      </c>
      <c r="C89" s="95" t="str">
        <f t="shared" si="0"/>
        <v>01CB-03-ENSM Ensemble, HazMat Emergency and Terrorism Incident Protective, NFPA 1994 Class 3</v>
      </c>
    </row>
    <row r="90" spans="1:3" x14ac:dyDescent="0.25">
      <c r="A90" s="67" t="s">
        <v>215</v>
      </c>
      <c r="B90" s="67" t="s">
        <v>216</v>
      </c>
      <c r="C90" s="95" t="str">
        <f t="shared" si="0"/>
        <v>01CB-03-ENSR Ensemble, HazMat Emergency and Terrorism Incident Protective, NFPA 1994 Class 3R ("Ruggedized")</v>
      </c>
    </row>
    <row r="91" spans="1:3" x14ac:dyDescent="0.25">
      <c r="A91" s="67" t="s">
        <v>217</v>
      </c>
      <c r="B91" s="67" t="s">
        <v>207</v>
      </c>
      <c r="C91" s="95" t="str">
        <f t="shared" si="0"/>
        <v>01CB-03-TRST Suit, Training</v>
      </c>
    </row>
    <row r="92" spans="1:3" x14ac:dyDescent="0.25">
      <c r="A92" s="67" t="s">
        <v>218</v>
      </c>
      <c r="B92" s="67" t="s">
        <v>219</v>
      </c>
      <c r="C92" s="95" t="str">
        <f t="shared" si="0"/>
        <v>01CB-04-ENSM Ensemble, Terrorism Incident Protective, NFPA 1994 Class 4</v>
      </c>
    </row>
    <row r="93" spans="1:3" x14ac:dyDescent="0.25">
      <c r="A93" s="67" t="s">
        <v>220</v>
      </c>
      <c r="B93" s="67" t="s">
        <v>221</v>
      </c>
      <c r="C93" s="95" t="str">
        <f t="shared" si="0"/>
        <v>01CB-04-ENSR Ensemble, HazMat Emergency and Terrorism Incident Protective, NFPA 1994 Class 4R ("Ruggedized")</v>
      </c>
    </row>
    <row r="94" spans="1:3" x14ac:dyDescent="0.25">
      <c r="A94" s="67" t="s">
        <v>222</v>
      </c>
      <c r="B94" s="67" t="s">
        <v>223</v>
      </c>
      <c r="C94" s="95" t="str">
        <f t="shared" si="0"/>
        <v>01CL-01-ENSM Ensemble, Law Enforcement CBRN Protective, NIJ Standard-0116.00 (LERL-1)</v>
      </c>
    </row>
    <row r="95" spans="1:3" x14ac:dyDescent="0.25">
      <c r="A95" s="67" t="s">
        <v>224</v>
      </c>
      <c r="B95" s="67" t="s">
        <v>225</v>
      </c>
      <c r="C95" s="95" t="str">
        <f t="shared" si="0"/>
        <v>01CL-02-ENSM Ensemble, Law Enforcement CBRN Protective, NIJ Standard-0116.00 (LERL-2)</v>
      </c>
    </row>
    <row r="96" spans="1:3" x14ac:dyDescent="0.25">
      <c r="A96" s="67" t="s">
        <v>226</v>
      </c>
      <c r="B96" s="67" t="s">
        <v>227</v>
      </c>
      <c r="C96" s="95" t="str">
        <f t="shared" si="0"/>
        <v>01CL-03-ENSM Ensemble, Law Enforcement CBRN Protective, NIJ Standard-0116.00 (LERL-3)</v>
      </c>
    </row>
    <row r="97" spans="1:3" x14ac:dyDescent="0.25">
      <c r="A97" s="67" t="s">
        <v>228</v>
      </c>
      <c r="B97" s="67" t="s">
        <v>229</v>
      </c>
      <c r="C97" s="95" t="str">
        <f t="shared" si="0"/>
        <v>01CL-04-ENSM Ensemble, Law Enforcement CBRN Protective, NIJ Standard-0116.00 (LERL-4)</v>
      </c>
    </row>
    <row r="98" spans="1:3" x14ac:dyDescent="0.25">
      <c r="A98" s="67" t="s">
        <v>230</v>
      </c>
      <c r="B98" s="67" t="s">
        <v>231</v>
      </c>
      <c r="C98" s="95" t="str">
        <f t="shared" si="0"/>
        <v>01EM-01-EFPM Device, Eye and Face Protection, Emergency Medical, Multiple-Use, NFPA 1999</v>
      </c>
    </row>
    <row r="99" spans="1:3" x14ac:dyDescent="0.25">
      <c r="A99" s="67" t="s">
        <v>232</v>
      </c>
      <c r="B99" s="67" t="s">
        <v>233</v>
      </c>
      <c r="C99" s="95" t="str">
        <f t="shared" si="0"/>
        <v>01EM-01-EFPS Device, Eye and Face Protection, Emergency Medical, Single-Use, NFPA 1999</v>
      </c>
    </row>
    <row r="100" spans="1:3" x14ac:dyDescent="0.25">
      <c r="A100" s="67" t="s">
        <v>234</v>
      </c>
      <c r="B100" s="67" t="s">
        <v>235</v>
      </c>
      <c r="C100" s="95" t="str">
        <f t="shared" si="0"/>
        <v>01EM-01-MASK Mask, Emergency Medical, Single-Use, NFPA 1999</v>
      </c>
    </row>
    <row r="101" spans="1:3" x14ac:dyDescent="0.25">
      <c r="A101" s="67" t="s">
        <v>236</v>
      </c>
      <c r="B101" s="67" t="s">
        <v>237</v>
      </c>
      <c r="C101" s="95" t="str">
        <f t="shared" si="0"/>
        <v>01EM-02-GARM Garment, Emergency Medical, Multiple-Use, NFPA 1999</v>
      </c>
    </row>
    <row r="102" spans="1:3" x14ac:dyDescent="0.25">
      <c r="A102" s="67" t="s">
        <v>238</v>
      </c>
      <c r="B102" s="67" t="s">
        <v>239</v>
      </c>
      <c r="C102" s="95" t="str">
        <f t="shared" si="0"/>
        <v>01EM-02-GARS Garment, Emergency Medical, Single-Use, NFPA 1999</v>
      </c>
    </row>
    <row r="103" spans="1:3" x14ac:dyDescent="0.25">
      <c r="A103" s="67" t="s">
        <v>240</v>
      </c>
      <c r="B103" s="67" t="s">
        <v>241</v>
      </c>
      <c r="C103" s="95" t="str">
        <f t="shared" si="0"/>
        <v>01EM-03-GLCL Gloves, Emergency Medical, Cleaning, NFPA 1999</v>
      </c>
    </row>
    <row r="104" spans="1:3" x14ac:dyDescent="0.25">
      <c r="A104" s="67" t="s">
        <v>242</v>
      </c>
      <c r="B104" s="67" t="s">
        <v>243</v>
      </c>
      <c r="C104" s="95" t="str">
        <f t="shared" si="0"/>
        <v>01EM-03-GLME Gloves, Emergency Medical, Examination, NFPA 1999</v>
      </c>
    </row>
    <row r="105" spans="1:3" x14ac:dyDescent="0.25">
      <c r="A105" s="67" t="s">
        <v>244</v>
      </c>
      <c r="B105" s="67" t="s">
        <v>245</v>
      </c>
      <c r="C105" s="95" t="str">
        <f t="shared" si="0"/>
        <v>01EM-03-GLMW Gloves, Emergency Medical, Work, NFPA 1999</v>
      </c>
    </row>
    <row r="106" spans="1:3" x14ac:dyDescent="0.25">
      <c r="A106" s="67" t="s">
        <v>246</v>
      </c>
      <c r="B106" s="67" t="s">
        <v>247</v>
      </c>
      <c r="C106" s="95" t="str">
        <f t="shared" si="0"/>
        <v>01EM-04-FTWC Covers, Footwear, Emergency Medical, NFPA 1999</v>
      </c>
    </row>
    <row r="107" spans="1:3" x14ac:dyDescent="0.25">
      <c r="A107" s="67" t="s">
        <v>248</v>
      </c>
      <c r="B107" s="67" t="s">
        <v>249</v>
      </c>
      <c r="C107" s="95" t="str">
        <f t="shared" si="0"/>
        <v>01EM-04-FTWF Footwear, Medical Care Facility, NFPA 1999</v>
      </c>
    </row>
    <row r="108" spans="1:3" x14ac:dyDescent="0.25">
      <c r="A108" s="67" t="s">
        <v>250</v>
      </c>
      <c r="B108" s="67" t="s">
        <v>251</v>
      </c>
      <c r="C108" s="95" t="str">
        <f t="shared" si="0"/>
        <v>01EM-04-FTWR Footwear, Emergency Medical, NFPA 1999</v>
      </c>
    </row>
    <row r="109" spans="1:3" x14ac:dyDescent="0.25">
      <c r="A109" s="67" t="s">
        <v>252</v>
      </c>
      <c r="B109" s="67" t="s">
        <v>253</v>
      </c>
      <c r="C109" s="95" t="str">
        <f t="shared" si="0"/>
        <v>01EM-05-HELM Helmet, Emergency Medical, NFPA 1999</v>
      </c>
    </row>
    <row r="110" spans="1:3" x14ac:dyDescent="0.25">
      <c r="A110" s="67" t="s">
        <v>254</v>
      </c>
      <c r="B110" s="67" t="s">
        <v>255</v>
      </c>
      <c r="C110" s="95" t="str">
        <f t="shared" si="0"/>
        <v>01EM-06-EMEM Ensemble, Emergency Medical, Multiple-Use, NFPA 1999</v>
      </c>
    </row>
    <row r="111" spans="1:3" x14ac:dyDescent="0.25">
      <c r="A111" s="67" t="s">
        <v>256</v>
      </c>
      <c r="B111" s="67" t="s">
        <v>257</v>
      </c>
      <c r="C111" s="95" t="str">
        <f t="shared" si="0"/>
        <v>01EM-06-EMES Ensemble, Emergency Medical, Single-Use, NFPA 1999</v>
      </c>
    </row>
    <row r="112" spans="1:3" x14ac:dyDescent="0.25">
      <c r="A112" s="67" t="s">
        <v>258</v>
      </c>
      <c r="B112" s="67" t="s">
        <v>259</v>
      </c>
      <c r="C112" s="95" t="str">
        <f t="shared" si="0"/>
        <v>01LE-01-ARMR Armor, Body</v>
      </c>
    </row>
    <row r="113" spans="1:3" x14ac:dyDescent="0.25">
      <c r="A113" s="67" t="s">
        <v>260</v>
      </c>
      <c r="B113" s="67" t="s">
        <v>261</v>
      </c>
      <c r="C113" s="95" t="str">
        <f t="shared" si="0"/>
        <v>01LE-01-HLMT Helmet, Ballistic</v>
      </c>
    </row>
    <row r="114" spans="1:3" x14ac:dyDescent="0.25">
      <c r="A114" s="67" t="s">
        <v>262</v>
      </c>
      <c r="B114" s="67" t="s">
        <v>263</v>
      </c>
      <c r="C114" s="95" t="str">
        <f t="shared" si="0"/>
        <v>01LE-01-SHLD Shield, Ballistic, Protection Against Small Arms</v>
      </c>
    </row>
    <row r="115" spans="1:3" x14ac:dyDescent="0.25">
      <c r="A115" s="67" t="s">
        <v>264</v>
      </c>
      <c r="B115" s="67" t="s">
        <v>265</v>
      </c>
      <c r="C115" s="95" t="str">
        <f t="shared" si="0"/>
        <v>01LE-02-BDUS Specialized Clothing, NFPA 1975 or NFPA 2112</v>
      </c>
    </row>
    <row r="116" spans="1:3" x14ac:dyDescent="0.25">
      <c r="A116" s="67" t="s">
        <v>266</v>
      </c>
      <c r="B116" s="67" t="s">
        <v>267</v>
      </c>
      <c r="C116" s="95" t="str">
        <f t="shared" si="0"/>
        <v>01LE-02-BOOT Boots, Protective, Tactical/Climbing</v>
      </c>
    </row>
    <row r="117" spans="1:3" x14ac:dyDescent="0.25">
      <c r="A117" s="67" t="s">
        <v>268</v>
      </c>
      <c r="B117" s="67" t="s">
        <v>269</v>
      </c>
      <c r="C117" s="95" t="str">
        <f t="shared" si="0"/>
        <v>01LE-02-PRPD Padding, Protective, Tactical</v>
      </c>
    </row>
    <row r="118" spans="1:3" x14ac:dyDescent="0.25">
      <c r="A118" s="67" t="s">
        <v>270</v>
      </c>
      <c r="B118" s="67" t="s">
        <v>271</v>
      </c>
      <c r="C118" s="95" t="str">
        <f t="shared" si="0"/>
        <v>01PF-01-FTWR Footwear, Protective, Proximity Fire Fighting, NFPA 1971</v>
      </c>
    </row>
    <row r="119" spans="1:3" x14ac:dyDescent="0.25">
      <c r="A119" s="67" t="s">
        <v>272</v>
      </c>
      <c r="B119" s="67" t="s">
        <v>273</v>
      </c>
      <c r="C119" s="95" t="str">
        <f t="shared" si="0"/>
        <v>01PF-01-GARM Garment, Protective, Proximity Fire Fighting, NFPA 1971</v>
      </c>
    </row>
    <row r="120" spans="1:3" x14ac:dyDescent="0.25">
      <c r="A120" s="67" t="s">
        <v>274</v>
      </c>
      <c r="B120" s="67" t="s">
        <v>275</v>
      </c>
      <c r="C120" s="95" t="str">
        <f t="shared" si="0"/>
        <v>01PF-01-GLOV Gloves, Protective, Proximity Fire Fighting, NFPA 1971</v>
      </c>
    </row>
    <row r="121" spans="1:3" x14ac:dyDescent="0.25">
      <c r="A121" s="67" t="s">
        <v>276</v>
      </c>
      <c r="B121" s="67" t="s">
        <v>277</v>
      </c>
      <c r="C121" s="95" t="str">
        <f t="shared" si="0"/>
        <v>01PF-01-HLMT Helmet, Protective, Proximity Fire Fighting, NFPA 1971</v>
      </c>
    </row>
    <row r="122" spans="1:3" x14ac:dyDescent="0.25">
      <c r="A122" s="67" t="s">
        <v>278</v>
      </c>
      <c r="B122" s="67" t="s">
        <v>279</v>
      </c>
      <c r="C122" s="95" t="str">
        <f t="shared" si="0"/>
        <v>01PF-01-SHRD Shroud, Protective, Proximity Fire Fighting, NFPA 1971</v>
      </c>
    </row>
    <row r="123" spans="1:3" x14ac:dyDescent="0.25">
      <c r="A123" s="67" t="s">
        <v>280</v>
      </c>
      <c r="B123" s="67" t="s">
        <v>281</v>
      </c>
      <c r="C123" s="95" t="str">
        <f t="shared" si="0"/>
        <v>01SF-01-FTWR Footwear, Structural Fire Fighting Protective, NFPA 1971</v>
      </c>
    </row>
    <row r="124" spans="1:3" x14ac:dyDescent="0.25">
      <c r="A124" s="67" t="s">
        <v>282</v>
      </c>
      <c r="B124" s="67" t="s">
        <v>283</v>
      </c>
      <c r="C124" s="95" t="str">
        <f t="shared" si="0"/>
        <v>01SF-01-GARM Garment, Protective, Structural Fire Fighting, NFPA 1971</v>
      </c>
    </row>
    <row r="125" spans="1:3" x14ac:dyDescent="0.25">
      <c r="A125" s="67" t="s">
        <v>284</v>
      </c>
      <c r="B125" s="67" t="s">
        <v>285</v>
      </c>
      <c r="C125" s="95" t="str">
        <f t="shared" si="0"/>
        <v>01SF-01-GLOV Gloves, Protective, Structural Fire Fighting, NFPA 1971</v>
      </c>
    </row>
    <row r="126" spans="1:3" x14ac:dyDescent="0.25">
      <c r="A126" s="67" t="s">
        <v>286</v>
      </c>
      <c r="B126" s="67" t="s">
        <v>287</v>
      </c>
      <c r="C126" s="95" t="str">
        <f t="shared" ref="C126:C189" si="1">A126&amp;" "&amp;B126</f>
        <v>01SF-01-HLMT Helmet, Protective, Structural Fire Fighting, NFPA 1971</v>
      </c>
    </row>
    <row r="127" spans="1:3" x14ac:dyDescent="0.25">
      <c r="A127" s="67" t="s">
        <v>288</v>
      </c>
      <c r="B127" s="67" t="s">
        <v>289</v>
      </c>
      <c r="C127" s="95" t="str">
        <f t="shared" si="1"/>
        <v>01SF-01-HODP Hood, Particulate Blocking Protective, Structural Fire Fighting, NFPA 1971</v>
      </c>
    </row>
    <row r="128" spans="1:3" x14ac:dyDescent="0.25">
      <c r="A128" s="67" t="s">
        <v>290</v>
      </c>
      <c r="B128" s="67" t="s">
        <v>291</v>
      </c>
      <c r="C128" s="95" t="str">
        <f t="shared" si="1"/>
        <v>01SF-01-HOOD Hood, Protective, Structural Fire Fighting, NFPA 1971</v>
      </c>
    </row>
    <row r="129" spans="1:3" x14ac:dyDescent="0.25">
      <c r="A129" s="67" t="s">
        <v>292</v>
      </c>
      <c r="B129" s="67" t="s">
        <v>293</v>
      </c>
      <c r="C129" s="95" t="str">
        <f t="shared" si="1"/>
        <v>01SL-01-ENSM Ensemble, Protective, Structural Fire Fighting with Optional Particulate and Liquid Protection, NFPA 1971</v>
      </c>
    </row>
    <row r="130" spans="1:3" x14ac:dyDescent="0.25">
      <c r="A130" s="67" t="s">
        <v>294</v>
      </c>
      <c r="B130" s="67" t="s">
        <v>295</v>
      </c>
      <c r="C130" s="95" t="str">
        <f t="shared" si="1"/>
        <v>01SP-01-ENSE Ensemble, Liquid Splash-Protective, Encapsulating, NFPA 1992</v>
      </c>
    </row>
    <row r="131" spans="1:3" x14ac:dyDescent="0.25">
      <c r="A131" s="67" t="s">
        <v>296</v>
      </c>
      <c r="B131" s="67" t="s">
        <v>297</v>
      </c>
      <c r="C131" s="95" t="str">
        <f t="shared" si="1"/>
        <v>01SP-01-ENSN Ensemble, Liquid Splash-Protective, Non-Encapsulating, NFPA 1992</v>
      </c>
    </row>
    <row r="132" spans="1:3" x14ac:dyDescent="0.25">
      <c r="A132" s="67" t="s">
        <v>298</v>
      </c>
      <c r="B132" s="67" t="s">
        <v>299</v>
      </c>
      <c r="C132" s="95" t="str">
        <f t="shared" si="1"/>
        <v>01SP-02-FTWR Footwear, Liquid Splash-Protective, NFPA 1992</v>
      </c>
    </row>
    <row r="133" spans="1:3" x14ac:dyDescent="0.25">
      <c r="A133" s="67" t="s">
        <v>300</v>
      </c>
      <c r="B133" s="67" t="s">
        <v>301</v>
      </c>
      <c r="C133" s="95" t="str">
        <f t="shared" si="1"/>
        <v>01SP-02-GLOV Gloves, Liquid Splash-Protective, NFPA 1992</v>
      </c>
    </row>
    <row r="134" spans="1:3" x14ac:dyDescent="0.25">
      <c r="A134" s="67" t="s">
        <v>302</v>
      </c>
      <c r="B134" s="67" t="s">
        <v>303</v>
      </c>
      <c r="C134" s="95" t="str">
        <f t="shared" si="1"/>
        <v>01SP-02-GRMT Garment, Liquid Splash-Protective, NFPA 1992</v>
      </c>
    </row>
    <row r="135" spans="1:3" x14ac:dyDescent="0.25">
      <c r="A135" s="67" t="s">
        <v>304</v>
      </c>
      <c r="B135" s="67" t="s">
        <v>305</v>
      </c>
      <c r="C135" s="95" t="str">
        <f t="shared" si="1"/>
        <v>01SP-02-HOOD Hood, Liquid Splash-Protective, NFPA 1992</v>
      </c>
    </row>
    <row r="136" spans="1:3" x14ac:dyDescent="0.25">
      <c r="A136" s="67" t="s">
        <v>306</v>
      </c>
      <c r="B136" s="67" t="s">
        <v>307</v>
      </c>
      <c r="C136" s="95" t="str">
        <f t="shared" si="1"/>
        <v>01SW-01-FTWR Footwear, Surface Water Operations Protective Dry Suit, NFPA 1952</v>
      </c>
    </row>
    <row r="137" spans="1:3" x14ac:dyDescent="0.25">
      <c r="A137" s="67" t="s">
        <v>308</v>
      </c>
      <c r="B137" s="67" t="s">
        <v>309</v>
      </c>
      <c r="C137" s="95" t="str">
        <f t="shared" si="1"/>
        <v>01SW-01-GLOV Gloves, Surface Water Operations Protective Dry Suit, NFPA 1952</v>
      </c>
    </row>
    <row r="138" spans="1:3" x14ac:dyDescent="0.25">
      <c r="A138" s="67" t="s">
        <v>310</v>
      </c>
      <c r="B138" s="67" t="s">
        <v>311</v>
      </c>
      <c r="C138" s="95" t="str">
        <f t="shared" si="1"/>
        <v>01SW-01-SUIT Suit, Dry, Surface Water Operations Protective, NFPA 1952</v>
      </c>
    </row>
    <row r="139" spans="1:3" x14ac:dyDescent="0.25">
      <c r="A139" s="67" t="s">
        <v>312</v>
      </c>
      <c r="B139" s="67" t="s">
        <v>313</v>
      </c>
      <c r="C139" s="95" t="str">
        <f t="shared" si="1"/>
        <v>01SW-02-FTWR Footwear, Surface Water Operations Protective Wet Suit, NFPA 1952</v>
      </c>
    </row>
    <row r="140" spans="1:3" x14ac:dyDescent="0.25">
      <c r="A140" s="67" t="s">
        <v>314</v>
      </c>
      <c r="B140" s="67" t="s">
        <v>315</v>
      </c>
      <c r="C140" s="95" t="str">
        <f t="shared" si="1"/>
        <v>01SW-02-GLOV Gloves, Surface Water Operations Protective Wet Suit, NFPA 1952</v>
      </c>
    </row>
    <row r="141" spans="1:3" x14ac:dyDescent="0.25">
      <c r="A141" s="67" t="s">
        <v>316</v>
      </c>
      <c r="B141" s="67" t="s">
        <v>317</v>
      </c>
      <c r="C141" s="95" t="str">
        <f t="shared" si="1"/>
        <v>01SW-02-SUIT Suit, Wet, Surface Water Operations Protective, NFPA 1952</v>
      </c>
    </row>
    <row r="142" spans="1:3" x14ac:dyDescent="0.25">
      <c r="A142" s="67" t="s">
        <v>318</v>
      </c>
      <c r="B142" s="67" t="s">
        <v>319</v>
      </c>
      <c r="C142" s="95" t="str">
        <f t="shared" si="1"/>
        <v>01SW-03-FTWR Footwear, Surface Water Operations Protective Ice Suit, NFPA 1952</v>
      </c>
    </row>
    <row r="143" spans="1:3" x14ac:dyDescent="0.25">
      <c r="A143" s="67" t="s">
        <v>320</v>
      </c>
      <c r="B143" s="67" t="s">
        <v>321</v>
      </c>
      <c r="C143" s="95" t="str">
        <f t="shared" si="1"/>
        <v>01SW-03-GLOV Gloves, Surface Water Operations Protective Ice Suit, NFPA 1952</v>
      </c>
    </row>
    <row r="144" spans="1:3" x14ac:dyDescent="0.25">
      <c r="A144" s="67" t="s">
        <v>322</v>
      </c>
      <c r="B144" s="67" t="s">
        <v>323</v>
      </c>
      <c r="C144" s="95" t="str">
        <f t="shared" si="1"/>
        <v>01SW-03-SUIT Suit, Ice, Surface Water Operations Protective, NFPA 1952</v>
      </c>
    </row>
    <row r="145" spans="1:3" x14ac:dyDescent="0.25">
      <c r="A145" s="67" t="s">
        <v>324</v>
      </c>
      <c r="B145" s="67" t="s">
        <v>325</v>
      </c>
      <c r="C145" s="95" t="str">
        <f t="shared" si="1"/>
        <v xml:space="preserve">01SW-04-FINS Fins, Surface Water Operations </v>
      </c>
    </row>
    <row r="146" spans="1:3" x14ac:dyDescent="0.25">
      <c r="A146" s="67" t="s">
        <v>326</v>
      </c>
      <c r="B146" s="67" t="s">
        <v>327</v>
      </c>
      <c r="C146" s="95" t="str">
        <f t="shared" si="1"/>
        <v>01SW-04-HLMT Helmet, Protective, Surface Water Operations, NFPA 1952</v>
      </c>
    </row>
    <row r="147" spans="1:3" x14ac:dyDescent="0.25">
      <c r="A147" s="67" t="s">
        <v>328</v>
      </c>
      <c r="B147" s="67" t="s">
        <v>329</v>
      </c>
      <c r="C147" s="95" t="str">
        <f t="shared" si="1"/>
        <v>01SW-04-SPFD Device, Personal Flotation, Surface Water Operations, NFPA 1952</v>
      </c>
    </row>
    <row r="148" spans="1:3" x14ac:dyDescent="0.25">
      <c r="A148" s="67" t="s">
        <v>330</v>
      </c>
      <c r="B148" s="67" t="s">
        <v>331</v>
      </c>
      <c r="C148" s="95" t="str">
        <f t="shared" si="1"/>
        <v>01SW-04-UNDR Undergarment, Surface Water Operations</v>
      </c>
    </row>
    <row r="149" spans="1:3" x14ac:dyDescent="0.25">
      <c r="A149" s="67" t="s">
        <v>332</v>
      </c>
      <c r="B149" s="67" t="s">
        <v>333</v>
      </c>
      <c r="C149" s="95" t="str">
        <f t="shared" si="1"/>
        <v>01UC-01-ENSM Ensemble, CBRN Protective, Technical Rescue Incidents, NFPA 1951</v>
      </c>
    </row>
    <row r="150" spans="1:3" x14ac:dyDescent="0.25">
      <c r="A150" s="67" t="s">
        <v>334</v>
      </c>
      <c r="B150" s="67" t="s">
        <v>335</v>
      </c>
      <c r="C150" s="95" t="str">
        <f t="shared" si="1"/>
        <v>01UR-01-EYEP Goggles, Rescue and Recovery, Technical Rescue Incidents, NFPA 1951</v>
      </c>
    </row>
    <row r="151" spans="1:3" x14ac:dyDescent="0.25">
      <c r="A151" s="67" t="s">
        <v>336</v>
      </c>
      <c r="B151" s="67" t="s">
        <v>337</v>
      </c>
      <c r="C151" s="95" t="str">
        <f t="shared" si="1"/>
        <v>01UR-01-FTWR Footwear, Rescue and Recovery, Protective, Technical Rescue Incidents, NFPA 1951</v>
      </c>
    </row>
    <row r="152" spans="1:3" x14ac:dyDescent="0.25">
      <c r="A152" s="67" t="s">
        <v>338</v>
      </c>
      <c r="B152" s="67" t="s">
        <v>339</v>
      </c>
      <c r="C152" s="95" t="str">
        <f t="shared" si="1"/>
        <v>01UR-01-GARM Garment, Rescue and Recovery, Protective, Technical Rescue Incidents, NFPA 1951</v>
      </c>
    </row>
    <row r="153" spans="1:3" x14ac:dyDescent="0.25">
      <c r="A153" s="67" t="s">
        <v>340</v>
      </c>
      <c r="B153" s="67" t="s">
        <v>341</v>
      </c>
      <c r="C153" s="95" t="str">
        <f t="shared" si="1"/>
        <v>01UR-01-GLOV Gloves, Rescue and Recovery, Protective, Technical Rescue Incidents, NFPA 1951</v>
      </c>
    </row>
    <row r="154" spans="1:3" x14ac:dyDescent="0.25">
      <c r="A154" s="67" t="s">
        <v>342</v>
      </c>
      <c r="B154" s="67" t="s">
        <v>343</v>
      </c>
      <c r="C154" s="95" t="str">
        <f t="shared" si="1"/>
        <v>01UR-01-HLMT Helmet, Rescue and Recovery, Protective, Technical Rescue Incidents, NFPA 1951</v>
      </c>
    </row>
    <row r="155" spans="1:3" x14ac:dyDescent="0.25">
      <c r="A155" s="67" t="s">
        <v>344</v>
      </c>
      <c r="B155" s="67" t="s">
        <v>345</v>
      </c>
      <c r="C155" s="95" t="str">
        <f t="shared" si="1"/>
        <v>01UT-01-EYEP Goggles, Utility, Technical Rescue Incidents, NFPA 1951</v>
      </c>
    </row>
    <row r="156" spans="1:3" x14ac:dyDescent="0.25">
      <c r="A156" s="67" t="s">
        <v>346</v>
      </c>
      <c r="B156" s="67" t="s">
        <v>347</v>
      </c>
      <c r="C156" s="95" t="str">
        <f t="shared" si="1"/>
        <v>01UT-01-FTWR Footwear, Utility, Protective, Technical Rescue Incidents, NFPA 1951</v>
      </c>
    </row>
    <row r="157" spans="1:3" x14ac:dyDescent="0.25">
      <c r="A157" s="67" t="s">
        <v>348</v>
      </c>
      <c r="B157" s="67" t="s">
        <v>349</v>
      </c>
      <c r="C157" s="95" t="str">
        <f t="shared" si="1"/>
        <v>01UT-01-GARM Garment, Utility, Protective, Technical Rescue Incidents, NFPA 1951</v>
      </c>
    </row>
    <row r="158" spans="1:3" x14ac:dyDescent="0.25">
      <c r="A158" s="67" t="s">
        <v>350</v>
      </c>
      <c r="B158" s="67" t="s">
        <v>351</v>
      </c>
      <c r="C158" s="95" t="str">
        <f t="shared" si="1"/>
        <v>01UT-01-GLOV Gloves, Utility, Protective, Technical Rescue Incidents, NFPA 1951</v>
      </c>
    </row>
    <row r="159" spans="1:3" x14ac:dyDescent="0.25">
      <c r="A159" s="67" t="s">
        <v>352</v>
      </c>
      <c r="B159" s="67" t="s">
        <v>353</v>
      </c>
      <c r="C159" s="95" t="str">
        <f t="shared" si="1"/>
        <v>01UT-01-HLMT Helmet, Utility, Protective, Technical Rescue Incidents, NFPA 1951</v>
      </c>
    </row>
    <row r="160" spans="1:3" x14ac:dyDescent="0.25">
      <c r="A160" s="67" t="s">
        <v>354</v>
      </c>
      <c r="B160" s="67" t="s">
        <v>355</v>
      </c>
      <c r="C160" s="95" t="str">
        <f t="shared" si="1"/>
        <v>01VF-01-ENSM Ensemble, Vapor-Protective, with Optional Flash Fire Protection, NFPA 1991</v>
      </c>
    </row>
    <row r="161" spans="1:3" x14ac:dyDescent="0.25">
      <c r="A161" s="67" t="s">
        <v>356</v>
      </c>
      <c r="B161" s="67" t="s">
        <v>357</v>
      </c>
      <c r="C161" s="95" t="str">
        <f t="shared" si="1"/>
        <v>01VF-02-FTWR Footwear, Vapor-Protective, with Optional Flash Fire Protection, NFPA 1991</v>
      </c>
    </row>
    <row r="162" spans="1:3" x14ac:dyDescent="0.25">
      <c r="A162" s="67" t="s">
        <v>358</v>
      </c>
      <c r="B162" s="67" t="s">
        <v>359</v>
      </c>
      <c r="C162" s="95" t="str">
        <f t="shared" si="1"/>
        <v>01VF-02-GARM Garment, Vapor-Protective, with Optional Flash Fire Protection, NFPA 1991</v>
      </c>
    </row>
    <row r="163" spans="1:3" x14ac:dyDescent="0.25">
      <c r="A163" s="67" t="s">
        <v>360</v>
      </c>
      <c r="B163" s="67" t="s">
        <v>361</v>
      </c>
      <c r="C163" s="95" t="str">
        <f t="shared" si="1"/>
        <v>01VF-02-GLOV Gloves, Vapor-Protective, with Optional Flash Fire Protection, NFPA 1991</v>
      </c>
    </row>
    <row r="164" spans="1:3" x14ac:dyDescent="0.25">
      <c r="A164" s="67" t="s">
        <v>362</v>
      </c>
      <c r="B164" s="67" t="s">
        <v>363</v>
      </c>
      <c r="C164" s="95" t="str">
        <f t="shared" si="1"/>
        <v>01VF-03-ITST Equipment, Inflation Testing</v>
      </c>
    </row>
    <row r="165" spans="1:3" x14ac:dyDescent="0.25">
      <c r="A165" s="67" t="s">
        <v>364</v>
      </c>
      <c r="B165" s="67" t="s">
        <v>207</v>
      </c>
      <c r="C165" s="95" t="str">
        <f t="shared" si="1"/>
        <v>01VF-03-TRST Suit, Training</v>
      </c>
    </row>
    <row r="166" spans="1:3" x14ac:dyDescent="0.25">
      <c r="A166" s="67" t="s">
        <v>365</v>
      </c>
      <c r="B166" s="67" t="s">
        <v>366</v>
      </c>
      <c r="C166" s="95" t="str">
        <f t="shared" si="1"/>
        <v>01VT-01-ENSM Ensemble, Vapor-Protective, NFPA 1991</v>
      </c>
    </row>
    <row r="167" spans="1:3" x14ac:dyDescent="0.25">
      <c r="A167" s="67" t="s">
        <v>367</v>
      </c>
      <c r="B167" s="67" t="s">
        <v>368</v>
      </c>
      <c r="C167" s="95" t="str">
        <f t="shared" si="1"/>
        <v>01VT-02-FTWR Footwear, Vapor-Protective, NFPA 1991</v>
      </c>
    </row>
    <row r="168" spans="1:3" x14ac:dyDescent="0.25">
      <c r="A168" s="67" t="s">
        <v>369</v>
      </c>
      <c r="B168" s="67" t="s">
        <v>370</v>
      </c>
      <c r="C168" s="95" t="str">
        <f t="shared" si="1"/>
        <v>01VT-02-GARM Garment, Vapor-Protective, NFPA 1991</v>
      </c>
    </row>
    <row r="169" spans="1:3" x14ac:dyDescent="0.25">
      <c r="A169" s="67" t="s">
        <v>371</v>
      </c>
      <c r="B169" s="67" t="s">
        <v>372</v>
      </c>
      <c r="C169" s="95" t="str">
        <f t="shared" si="1"/>
        <v>01VT-02-GLOV Gloves, Vapor-Protective, NFPA 1991</v>
      </c>
    </row>
    <row r="170" spans="1:3" x14ac:dyDescent="0.25">
      <c r="A170" s="67" t="s">
        <v>373</v>
      </c>
      <c r="B170" s="67" t="s">
        <v>363</v>
      </c>
      <c r="C170" s="95" t="str">
        <f t="shared" si="1"/>
        <v>01VT-03-ITST Equipment, Inflation Testing</v>
      </c>
    </row>
    <row r="171" spans="1:3" x14ac:dyDescent="0.25">
      <c r="A171" s="67" t="s">
        <v>374</v>
      </c>
      <c r="B171" s="67" t="s">
        <v>207</v>
      </c>
      <c r="C171" s="95" t="str">
        <f t="shared" si="1"/>
        <v>01VT-03-TRST Suit, Training</v>
      </c>
    </row>
    <row r="172" spans="1:3" x14ac:dyDescent="0.25">
      <c r="A172" s="67" t="s">
        <v>375</v>
      </c>
      <c r="B172" s="67" t="s">
        <v>376</v>
      </c>
      <c r="C172" s="95" t="str">
        <f t="shared" si="1"/>
        <v>01WA-01-BKUP System, Water Operations, Emergency Backup Air Supply</v>
      </c>
    </row>
    <row r="173" spans="1:3" x14ac:dyDescent="0.25">
      <c r="A173" s="67" t="s">
        <v>377</v>
      </c>
      <c r="B173" s="67" t="s">
        <v>378</v>
      </c>
      <c r="C173" s="95" t="str">
        <f t="shared" si="1"/>
        <v>01WA-01-SCBA Apparatus, Self-Contained Underwater Breathing (SCUBA)</v>
      </c>
    </row>
    <row r="174" spans="1:3" x14ac:dyDescent="0.25">
      <c r="A174" s="67" t="s">
        <v>379</v>
      </c>
      <c r="B174" s="67" t="s">
        <v>380</v>
      </c>
      <c r="C174" s="95" t="str">
        <f t="shared" si="1"/>
        <v>01WA-01-SCBC Apparatus, Self-Contained Underwater Breathing (SCUBA), Contaminated Water Diving</v>
      </c>
    </row>
    <row r="175" spans="1:3" x14ac:dyDescent="0.25">
      <c r="A175" s="67" t="s">
        <v>381</v>
      </c>
      <c r="B175" s="67" t="s">
        <v>382</v>
      </c>
      <c r="C175" s="95" t="str">
        <f t="shared" si="1"/>
        <v>01WA-02-HLMT Helmet, Surface Supplied Air, Diving</v>
      </c>
    </row>
    <row r="176" spans="1:3" x14ac:dyDescent="0.25">
      <c r="A176" s="67" t="s">
        <v>383</v>
      </c>
      <c r="B176" s="67" t="s">
        <v>384</v>
      </c>
      <c r="C176" s="95" t="str">
        <f t="shared" si="1"/>
        <v>01WA-02-SAIR System, Surface Supplied Air, Diving</v>
      </c>
    </row>
    <row r="177" spans="1:3" x14ac:dyDescent="0.25">
      <c r="A177" s="67" t="s">
        <v>385</v>
      </c>
      <c r="B177" s="67" t="s">
        <v>386</v>
      </c>
      <c r="C177" s="95" t="str">
        <f t="shared" si="1"/>
        <v>01WA-03-BOOT Boots, Diving</v>
      </c>
    </row>
    <row r="178" spans="1:3" x14ac:dyDescent="0.25">
      <c r="A178" s="67" t="s">
        <v>387</v>
      </c>
      <c r="B178" s="67" t="s">
        <v>388</v>
      </c>
      <c r="C178" s="95" t="str">
        <f t="shared" si="1"/>
        <v>01WA-03-GLOV Gloves, Diving</v>
      </c>
    </row>
    <row r="179" spans="1:3" x14ac:dyDescent="0.25">
      <c r="A179" s="67" t="s">
        <v>389</v>
      </c>
      <c r="B179" s="67" t="s">
        <v>390</v>
      </c>
      <c r="C179" s="95" t="str">
        <f t="shared" si="1"/>
        <v>01WA-03-HOOD Hood, Diving</v>
      </c>
    </row>
    <row r="180" spans="1:3" x14ac:dyDescent="0.25">
      <c r="A180" s="67" t="s">
        <v>391</v>
      </c>
      <c r="B180" s="67" t="s">
        <v>392</v>
      </c>
      <c r="C180" s="95" t="str">
        <f t="shared" si="1"/>
        <v>01WA-03-NDAM Dam, Neck, Diving</v>
      </c>
    </row>
    <row r="181" spans="1:3" x14ac:dyDescent="0.25">
      <c r="A181" s="67" t="s">
        <v>393</v>
      </c>
      <c r="B181" s="67" t="s">
        <v>394</v>
      </c>
      <c r="C181" s="95" t="str">
        <f t="shared" si="1"/>
        <v>01WA-03-SUTD Suit, Dry, Diving</v>
      </c>
    </row>
    <row r="182" spans="1:3" x14ac:dyDescent="0.25">
      <c r="A182" s="67" t="s">
        <v>395</v>
      </c>
      <c r="B182" s="67" t="s">
        <v>396</v>
      </c>
      <c r="C182" s="95" t="str">
        <f t="shared" si="1"/>
        <v>01WA-03-SUTW Suit, Wet, Diving</v>
      </c>
    </row>
    <row r="183" spans="1:3" x14ac:dyDescent="0.25">
      <c r="A183" s="67" t="s">
        <v>397</v>
      </c>
      <c r="B183" s="67" t="s">
        <v>398</v>
      </c>
      <c r="C183" s="95" t="str">
        <f t="shared" si="1"/>
        <v>01WA-03-UNDR Undergarment, Dry Suit, Diving</v>
      </c>
    </row>
    <row r="184" spans="1:3" x14ac:dyDescent="0.25">
      <c r="A184" s="67" t="s">
        <v>399</v>
      </c>
      <c r="B184" s="67" t="s">
        <v>400</v>
      </c>
      <c r="C184" s="95" t="str">
        <f t="shared" si="1"/>
        <v>01WA-05-BTES Boots or Booties, Diving, Contaminated Water, NFPA 1953</v>
      </c>
    </row>
    <row r="185" spans="1:3" x14ac:dyDescent="0.25">
      <c r="A185" s="67" t="s">
        <v>401</v>
      </c>
      <c r="B185" s="67" t="s">
        <v>402</v>
      </c>
      <c r="C185" s="95" t="str">
        <f t="shared" si="1"/>
        <v>01WA-05-FINS Fins, Diving, Contaminated Water</v>
      </c>
    </row>
    <row r="186" spans="1:3" x14ac:dyDescent="0.25">
      <c r="A186" s="67" t="s">
        <v>403</v>
      </c>
      <c r="B186" s="67" t="s">
        <v>404</v>
      </c>
      <c r="C186" s="95" t="str">
        <f t="shared" si="1"/>
        <v>01WA-05-GLOV Gloves or Mittens, Dry Suit, Diving, Contaminated Water, NFPA 1953</v>
      </c>
    </row>
    <row r="187" spans="1:3" x14ac:dyDescent="0.25">
      <c r="A187" s="67" t="s">
        <v>405</v>
      </c>
      <c r="B187" s="67" t="s">
        <v>406</v>
      </c>
      <c r="C187" s="95" t="str">
        <f t="shared" si="1"/>
        <v>01WA-05-SUTD Suit, Diving, Dry, Protective, Contaminated Water, NFPA 1953</v>
      </c>
    </row>
    <row r="188" spans="1:3" x14ac:dyDescent="0.25">
      <c r="A188" s="67" t="s">
        <v>407</v>
      </c>
      <c r="B188" s="67" t="s">
        <v>408</v>
      </c>
      <c r="C188" s="95" t="str">
        <f t="shared" si="1"/>
        <v>01WA-05-TTHR Tether, Diving, Contaminated Water Operations</v>
      </c>
    </row>
    <row r="189" spans="1:3" x14ac:dyDescent="0.25">
      <c r="A189" s="67" t="s">
        <v>409</v>
      </c>
      <c r="B189" s="67" t="s">
        <v>410</v>
      </c>
      <c r="C189" s="95" t="str">
        <f t="shared" si="1"/>
        <v>01WA-06-BAGG Bag, Gear, Water Operations</v>
      </c>
    </row>
    <row r="190" spans="1:3" x14ac:dyDescent="0.25">
      <c r="A190" s="67" t="s">
        <v>411</v>
      </c>
      <c r="B190" s="67" t="s">
        <v>412</v>
      </c>
      <c r="C190" s="95" t="str">
        <f t="shared" ref="C190:C253" si="2">A190&amp;" "&amp;B190</f>
        <v>01WA-06-BCMP Compensators, Buoyancy, Diving</v>
      </c>
    </row>
    <row r="191" spans="1:3" x14ac:dyDescent="0.25">
      <c r="A191" s="67" t="s">
        <v>413</v>
      </c>
      <c r="B191" s="67" t="s">
        <v>414</v>
      </c>
      <c r="C191" s="95" t="str">
        <f t="shared" si="2"/>
        <v>01WA-06-CLIM System, Diving, Climate Control</v>
      </c>
    </row>
    <row r="192" spans="1:3" x14ac:dyDescent="0.25">
      <c r="A192" s="67" t="s">
        <v>415</v>
      </c>
      <c r="B192" s="67" t="s">
        <v>416</v>
      </c>
      <c r="C192" s="95" t="str">
        <f t="shared" si="2"/>
        <v>01WA-06-FINS Fins, Swimming/Diving</v>
      </c>
    </row>
    <row r="193" spans="1:3" x14ac:dyDescent="0.25">
      <c r="A193" s="67" t="s">
        <v>417</v>
      </c>
      <c r="B193" s="67" t="s">
        <v>418</v>
      </c>
      <c r="C193" s="95" t="str">
        <f t="shared" si="2"/>
        <v>01WA-06-HRNS Harness, Diving</v>
      </c>
    </row>
    <row r="194" spans="1:3" x14ac:dyDescent="0.25">
      <c r="A194" s="67" t="s">
        <v>419</v>
      </c>
      <c r="B194" s="67" t="s">
        <v>420</v>
      </c>
      <c r="C194" s="95" t="str">
        <f t="shared" si="2"/>
        <v>01WA-06-MAIN Kits, Maintenance / Field Repair, Underwater Equipment</v>
      </c>
    </row>
    <row r="195" spans="1:3" x14ac:dyDescent="0.25">
      <c r="A195" s="67" t="s">
        <v>421</v>
      </c>
      <c r="B195" s="67" t="s">
        <v>422</v>
      </c>
      <c r="C195" s="95" t="str">
        <f t="shared" si="2"/>
        <v>01WA-06-MASK Mask, Diving</v>
      </c>
    </row>
    <row r="196" spans="1:3" x14ac:dyDescent="0.25">
      <c r="A196" s="67" t="s">
        <v>423</v>
      </c>
      <c r="B196" s="67" t="s">
        <v>424</v>
      </c>
      <c r="C196" s="95" t="str">
        <f t="shared" si="2"/>
        <v>01WA-06-OBRD Man Overboard Safety/Marine Personnel Tracking System</v>
      </c>
    </row>
    <row r="197" spans="1:3" x14ac:dyDescent="0.25">
      <c r="A197" s="67" t="s">
        <v>425</v>
      </c>
      <c r="B197" s="67" t="s">
        <v>426</v>
      </c>
      <c r="C197" s="95" t="str">
        <f t="shared" si="2"/>
        <v>01WA-06-PFDS Device, Personal Flotation</v>
      </c>
    </row>
    <row r="198" spans="1:3" x14ac:dyDescent="0.25">
      <c r="A198" s="67" t="s">
        <v>427</v>
      </c>
      <c r="B198" s="67" t="s">
        <v>428</v>
      </c>
      <c r="C198" s="95" t="str">
        <f t="shared" si="2"/>
        <v>01WA-06-SNRK Snorkel, Diving</v>
      </c>
    </row>
    <row r="199" spans="1:3" x14ac:dyDescent="0.25">
      <c r="A199" s="67" t="s">
        <v>429</v>
      </c>
      <c r="B199" s="67" t="s">
        <v>430</v>
      </c>
      <c r="C199" s="95" t="str">
        <f t="shared" si="2"/>
        <v>01WA-06-WGHT Weights, Diving</v>
      </c>
    </row>
    <row r="200" spans="1:3" x14ac:dyDescent="0.25">
      <c r="A200" s="67" t="s">
        <v>431</v>
      </c>
      <c r="B200" s="67" t="s">
        <v>432</v>
      </c>
      <c r="C200" s="95" t="str">
        <f t="shared" si="2"/>
        <v>01WF-01-BOOT Footwear, Wildland Fire Fighting Protective</v>
      </c>
    </row>
    <row r="201" spans="1:3" x14ac:dyDescent="0.25">
      <c r="A201" s="67" t="s">
        <v>433</v>
      </c>
      <c r="B201" s="67" t="s">
        <v>434</v>
      </c>
      <c r="C201" s="95" t="str">
        <f t="shared" si="2"/>
        <v>01WF-01-COLD Outerwear, Cold Weather, Wildland Fire Fighting Protective</v>
      </c>
    </row>
    <row r="202" spans="1:3" x14ac:dyDescent="0.25">
      <c r="A202" s="67" t="s">
        <v>435</v>
      </c>
      <c r="B202" s="67" t="s">
        <v>436</v>
      </c>
      <c r="C202" s="95" t="str">
        <f t="shared" si="2"/>
        <v>01WF-01-GARM Garment, Wildland Fire Fighting Protective</v>
      </c>
    </row>
    <row r="203" spans="1:3" x14ac:dyDescent="0.25">
      <c r="A203" s="67" t="s">
        <v>437</v>
      </c>
      <c r="B203" s="67" t="s">
        <v>438</v>
      </c>
      <c r="C203" s="95" t="str">
        <f t="shared" si="2"/>
        <v>01WF-01-GLOV Gloves, Wildland Fire Fighting Protective</v>
      </c>
    </row>
    <row r="204" spans="1:3" x14ac:dyDescent="0.25">
      <c r="A204" s="67" t="s">
        <v>439</v>
      </c>
      <c r="B204" s="67" t="s">
        <v>440</v>
      </c>
      <c r="C204" s="95" t="str">
        <f t="shared" si="2"/>
        <v>01WF-01-GOGL Goggles, Wildland Fire Fighting Protective</v>
      </c>
    </row>
    <row r="205" spans="1:3" x14ac:dyDescent="0.25">
      <c r="A205" s="67" t="s">
        <v>441</v>
      </c>
      <c r="B205" s="67" t="s">
        <v>442</v>
      </c>
      <c r="C205" s="95" t="str">
        <f t="shared" si="2"/>
        <v>01WF-01-HLMT Helmet, Wildland Fire Fighting Protective</v>
      </c>
    </row>
    <row r="206" spans="1:3" x14ac:dyDescent="0.25">
      <c r="A206" s="67" t="s">
        <v>443</v>
      </c>
      <c r="B206" s="67" t="s">
        <v>444</v>
      </c>
      <c r="C206" s="95" t="str">
        <f t="shared" si="2"/>
        <v>01WF-01-SHRD Shroud, Face/Neck, Wildland Fire Fighting Protective</v>
      </c>
    </row>
    <row r="207" spans="1:3" x14ac:dyDescent="0.25">
      <c r="A207" s="67" t="s">
        <v>445</v>
      </c>
      <c r="B207" s="67" t="s">
        <v>446</v>
      </c>
      <c r="C207" s="95" t="str">
        <f t="shared" si="2"/>
        <v>01WF-02-CSAW Protector, Chain Saw, Wildland Fire Fighting</v>
      </c>
    </row>
    <row r="208" spans="1:3" x14ac:dyDescent="0.25">
      <c r="A208" s="67" t="s">
        <v>447</v>
      </c>
      <c r="B208" s="67" t="s">
        <v>448</v>
      </c>
      <c r="C208" s="95" t="str">
        <f t="shared" si="2"/>
        <v>01WF-02-LOAD Equipment, Load Carrying, Wildland Fire Fighting</v>
      </c>
    </row>
    <row r="209" spans="1:3" x14ac:dyDescent="0.25">
      <c r="A209" s="67" t="s">
        <v>449</v>
      </c>
      <c r="B209" s="67" t="s">
        <v>450</v>
      </c>
      <c r="C209" s="95" t="str">
        <f t="shared" si="2"/>
        <v>01ZA-01-PASS System, Personal Alert Safety (PASS)</v>
      </c>
    </row>
    <row r="210" spans="1:3" x14ac:dyDescent="0.25">
      <c r="A210" s="67" t="s">
        <v>451</v>
      </c>
      <c r="B210" s="67" t="s">
        <v>452</v>
      </c>
      <c r="C210" s="95" t="str">
        <f t="shared" si="2"/>
        <v>01ZA-01-PPMS System, Personnel Physiological Monitoring</v>
      </c>
    </row>
    <row r="211" spans="1:3" x14ac:dyDescent="0.25">
      <c r="A211" s="67" t="s">
        <v>453</v>
      </c>
      <c r="B211" s="67" t="s">
        <v>454</v>
      </c>
      <c r="C211" s="95" t="str">
        <f t="shared" si="2"/>
        <v>01ZA-02-FTWC Covers, Outer Footwear, Non-CBRNE</v>
      </c>
    </row>
    <row r="212" spans="1:3" x14ac:dyDescent="0.25">
      <c r="A212" s="67" t="s">
        <v>455</v>
      </c>
      <c r="B212" s="67" t="s">
        <v>456</v>
      </c>
      <c r="C212" s="95" t="str">
        <f t="shared" si="2"/>
        <v>01ZA-02-GLVA Gloves, Protective, Abrasion/Puncture-Resistant</v>
      </c>
    </row>
    <row r="213" spans="1:3" x14ac:dyDescent="0.25">
      <c r="A213" s="67" t="s">
        <v>457</v>
      </c>
      <c r="B213" s="67" t="s">
        <v>458</v>
      </c>
      <c r="C213" s="95" t="str">
        <f t="shared" si="2"/>
        <v>01ZA-02-GLVD Gloves, Outer, Disposable</v>
      </c>
    </row>
    <row r="214" spans="1:3" x14ac:dyDescent="0.25">
      <c r="A214" s="67" t="s">
        <v>459</v>
      </c>
      <c r="B214" s="67" t="s">
        <v>460</v>
      </c>
      <c r="C214" s="95" t="str">
        <f t="shared" si="2"/>
        <v>01ZA-02-GLVF Gloves, Protective, Flame-resistant</v>
      </c>
    </row>
    <row r="215" spans="1:3" x14ac:dyDescent="0.25">
      <c r="A215" s="67" t="s">
        <v>461</v>
      </c>
      <c r="B215" s="67" t="s">
        <v>462</v>
      </c>
      <c r="C215" s="95" t="str">
        <f t="shared" si="2"/>
        <v>01ZA-02-GLVI Gloves, Inner, Cotton</v>
      </c>
    </row>
    <row r="216" spans="1:3" x14ac:dyDescent="0.25">
      <c r="A216" s="67" t="s">
        <v>463</v>
      </c>
      <c r="B216" s="67" t="s">
        <v>464</v>
      </c>
      <c r="C216" s="95" t="str">
        <f t="shared" si="2"/>
        <v>01ZA-02-GLVW Gloves, Outer, Work</v>
      </c>
    </row>
    <row r="217" spans="1:3" x14ac:dyDescent="0.25">
      <c r="A217" s="67" t="s">
        <v>465</v>
      </c>
      <c r="B217" s="67" t="s">
        <v>466</v>
      </c>
      <c r="C217" s="95" t="str">
        <f t="shared" si="2"/>
        <v>01ZA-03-EYEP Protection, Eye</v>
      </c>
    </row>
    <row r="218" spans="1:3" x14ac:dyDescent="0.25">
      <c r="A218" s="67" t="s">
        <v>467</v>
      </c>
      <c r="B218" s="67" t="s">
        <v>468</v>
      </c>
      <c r="C218" s="95" t="str">
        <f t="shared" si="2"/>
        <v>01ZA-04-HEAR Protection, Hearing</v>
      </c>
    </row>
    <row r="219" spans="1:3" x14ac:dyDescent="0.25">
      <c r="A219" s="67" t="s">
        <v>469</v>
      </c>
      <c r="B219" s="67" t="s">
        <v>470</v>
      </c>
      <c r="C219" s="95" t="str">
        <f t="shared" si="2"/>
        <v>01ZA-05-UNDR Undergarment, Non-Flame-Resistant</v>
      </c>
    </row>
    <row r="220" spans="1:3" x14ac:dyDescent="0.25">
      <c r="A220" s="67" t="s">
        <v>471</v>
      </c>
      <c r="B220" s="67" t="s">
        <v>472</v>
      </c>
      <c r="C220" s="95" t="str">
        <f t="shared" si="2"/>
        <v xml:space="preserve">01ZA-05-UNFR Undergarment, Flame-Resistant </v>
      </c>
    </row>
    <row r="221" spans="1:3" x14ac:dyDescent="0.25">
      <c r="A221" s="67" t="s">
        <v>473</v>
      </c>
      <c r="B221" s="67" t="s">
        <v>474</v>
      </c>
      <c r="C221" s="95" t="str">
        <f t="shared" si="2"/>
        <v>01ZA-06-COOL Garment/Vest/Device, Cooling</v>
      </c>
    </row>
    <row r="222" spans="1:3" x14ac:dyDescent="0.25">
      <c r="A222" s="67" t="s">
        <v>475</v>
      </c>
      <c r="B222" s="67" t="s">
        <v>476</v>
      </c>
      <c r="C222" s="95" t="str">
        <f t="shared" si="2"/>
        <v>01ZA-06-HHAT Hardhat</v>
      </c>
    </row>
    <row r="223" spans="1:3" x14ac:dyDescent="0.25">
      <c r="A223" s="67" t="s">
        <v>477</v>
      </c>
      <c r="B223" s="67" t="s">
        <v>478</v>
      </c>
      <c r="C223" s="95" t="str">
        <f t="shared" si="2"/>
        <v>01ZA-06-HYDR Hydration System, Personal</v>
      </c>
    </row>
    <row r="224" spans="1:3" x14ac:dyDescent="0.25">
      <c r="A224" s="67" t="s">
        <v>479</v>
      </c>
      <c r="B224" s="67" t="s">
        <v>480</v>
      </c>
      <c r="C224" s="95" t="str">
        <f t="shared" si="2"/>
        <v>01ZA-06-PRPD Padding, Protective</v>
      </c>
    </row>
    <row r="225" spans="1:3" x14ac:dyDescent="0.25">
      <c r="A225" s="67" t="s">
        <v>481</v>
      </c>
      <c r="B225" s="67" t="s">
        <v>482</v>
      </c>
      <c r="C225" s="95" t="str">
        <f t="shared" si="2"/>
        <v>01ZA-06-TAPE Tape, Protective Garment Interface</v>
      </c>
    </row>
    <row r="226" spans="1:3" x14ac:dyDescent="0.25">
      <c r="A226" s="67" t="s">
        <v>483</v>
      </c>
      <c r="B226" s="67" t="s">
        <v>484</v>
      </c>
      <c r="C226" s="95" t="str">
        <f t="shared" si="2"/>
        <v>01ZA-06-VEST Vest or Outer Garment, High-visibility</v>
      </c>
    </row>
    <row r="227" spans="1:3" x14ac:dyDescent="0.25">
      <c r="A227" s="67" t="s">
        <v>485</v>
      </c>
      <c r="B227" s="67" t="s">
        <v>486</v>
      </c>
      <c r="C227" s="95" t="str">
        <f t="shared" si="2"/>
        <v>01ZP-00-GBAG Bag/Box, Ensemble Gear Storage</v>
      </c>
    </row>
    <row r="228" spans="1:3" x14ac:dyDescent="0.25">
      <c r="A228" s="67" t="s">
        <v>487</v>
      </c>
      <c r="B228" s="67" t="s">
        <v>488</v>
      </c>
      <c r="C228" s="95" t="str">
        <f t="shared" si="2"/>
        <v>02EX-00-EXEN Equipment, Explosive Entry</v>
      </c>
    </row>
    <row r="229" spans="1:3" x14ac:dyDescent="0.25">
      <c r="A229" s="67" t="s">
        <v>489</v>
      </c>
      <c r="B229" s="67" t="s">
        <v>490</v>
      </c>
      <c r="C229" s="95" t="str">
        <f t="shared" si="2"/>
        <v>02EX-00-EXIN Vessel, Disposal, IED Components/Ammunition Incineration</v>
      </c>
    </row>
    <row r="230" spans="1:3" x14ac:dyDescent="0.25">
      <c r="A230" s="67" t="s">
        <v>491</v>
      </c>
      <c r="B230" s="67" t="s">
        <v>492</v>
      </c>
      <c r="C230" s="95" t="str">
        <f t="shared" si="2"/>
        <v>02EX-00-EXMP Magazines, Portable or Transportable, Explosive</v>
      </c>
    </row>
    <row r="231" spans="1:3" x14ac:dyDescent="0.25">
      <c r="A231" s="67" t="s">
        <v>493</v>
      </c>
      <c r="B231" s="67" t="s">
        <v>494</v>
      </c>
      <c r="C231" s="95" t="str">
        <f t="shared" si="2"/>
        <v>02EX-00-EXTR Materials, Energetic, Bomb Squad Training</v>
      </c>
    </row>
    <row r="232" spans="1:3" x14ac:dyDescent="0.25">
      <c r="A232" s="67" t="s">
        <v>495</v>
      </c>
      <c r="B232" s="67" t="s">
        <v>496</v>
      </c>
      <c r="C232" s="95" t="str">
        <f t="shared" si="2"/>
        <v>02EX-00-KTFO Kit, Fiber Optic</v>
      </c>
    </row>
    <row r="233" spans="1:3" x14ac:dyDescent="0.25">
      <c r="A233" s="67" t="s">
        <v>497</v>
      </c>
      <c r="B233" s="67" t="s">
        <v>498</v>
      </c>
      <c r="C233" s="95" t="str">
        <f t="shared" si="2"/>
        <v>02EX-00-MITA Mitigation Area, Explosive</v>
      </c>
    </row>
    <row r="234" spans="1:3" x14ac:dyDescent="0.25">
      <c r="A234" s="67" t="s">
        <v>499</v>
      </c>
      <c r="B234" s="67" t="s">
        <v>500</v>
      </c>
      <c r="C234" s="95" t="str">
        <f t="shared" si="2"/>
        <v>02EX-00-PBIE Equipment, Post-Blast Investigation</v>
      </c>
    </row>
    <row r="235" spans="1:3" x14ac:dyDescent="0.25">
      <c r="A235" s="67" t="s">
        <v>501</v>
      </c>
      <c r="B235" s="67" t="s">
        <v>502</v>
      </c>
      <c r="C235" s="95" t="str">
        <f t="shared" si="2"/>
        <v>02EX-00-TCVV Vessel, Containment</v>
      </c>
    </row>
    <row r="236" spans="1:3" x14ac:dyDescent="0.25">
      <c r="A236" s="67" t="s">
        <v>503</v>
      </c>
      <c r="B236" s="67" t="s">
        <v>504</v>
      </c>
      <c r="C236" s="95" t="str">
        <f t="shared" si="2"/>
        <v>02EX-00-TCVW Upgrades, Containment Vessel</v>
      </c>
    </row>
    <row r="237" spans="1:3" x14ac:dyDescent="0.25">
      <c r="A237" s="67" t="s">
        <v>505</v>
      </c>
      <c r="B237" s="67" t="s">
        <v>506</v>
      </c>
      <c r="C237" s="95" t="str">
        <f t="shared" si="2"/>
        <v>02EX-01-XRAP X-Ray Equipment, Portable or Transportable</v>
      </c>
    </row>
    <row r="238" spans="1:3" x14ac:dyDescent="0.25">
      <c r="A238" s="67" t="s">
        <v>507</v>
      </c>
      <c r="B238" s="67" t="s">
        <v>508</v>
      </c>
      <c r="C238" s="95" t="str">
        <f t="shared" si="2"/>
        <v>02EX-02-RBTL Attachments/Tools, Robot</v>
      </c>
    </row>
    <row r="239" spans="1:3" x14ac:dyDescent="0.25">
      <c r="A239" s="67" t="s">
        <v>509</v>
      </c>
      <c r="B239" s="67" t="s">
        <v>510</v>
      </c>
      <c r="C239" s="95" t="str">
        <f t="shared" si="2"/>
        <v>02EX-02-TLEX Tools, Explosive Mitigation, Suppression, Deflection</v>
      </c>
    </row>
    <row r="240" spans="1:3" x14ac:dyDescent="0.25">
      <c r="A240" s="67" t="s">
        <v>511</v>
      </c>
      <c r="B240" s="67" t="s">
        <v>512</v>
      </c>
      <c r="C240" s="95" t="str">
        <f t="shared" si="2"/>
        <v>02EX-02-TLPB Tools, Bomb Disabling</v>
      </c>
    </row>
    <row r="241" spans="1:3" x14ac:dyDescent="0.25">
      <c r="A241" s="67" t="s">
        <v>513</v>
      </c>
      <c r="B241" s="67" t="s">
        <v>514</v>
      </c>
      <c r="C241" s="95" t="str">
        <f t="shared" si="2"/>
        <v>02EX-02-TLRO Tools, Remote Opening, Examination, Handling</v>
      </c>
    </row>
    <row r="242" spans="1:3" x14ac:dyDescent="0.25">
      <c r="A242" s="67" t="s">
        <v>515</v>
      </c>
      <c r="B242" s="67" t="s">
        <v>516</v>
      </c>
      <c r="C242" s="95" t="str">
        <f t="shared" si="2"/>
        <v>02EX-03-ELCM Equipment, Electronic Countermeasures</v>
      </c>
    </row>
    <row r="243" spans="1:3" x14ac:dyDescent="0.25">
      <c r="A243" s="67" t="s">
        <v>517</v>
      </c>
      <c r="B243" s="67" t="s">
        <v>518</v>
      </c>
      <c r="C243" s="95" t="str">
        <f t="shared" si="2"/>
        <v>02PE-01-BSUT Suit, Improvised Explosive Device/Explosive Ordnance Disposal (IED/EOD) Protective Ensemble</v>
      </c>
    </row>
    <row r="244" spans="1:3" x14ac:dyDescent="0.25">
      <c r="A244" s="67" t="s">
        <v>519</v>
      </c>
      <c r="B244" s="67" t="s">
        <v>520</v>
      </c>
      <c r="C244" s="95" t="str">
        <f t="shared" si="2"/>
        <v>02PE-01-RCON Ensemble, Reconnaissance, Improvised Explosive Device/Explosive Ordnance Disposal (IED/EOD)</v>
      </c>
    </row>
    <row r="245" spans="1:3" x14ac:dyDescent="0.25">
      <c r="A245" s="67" t="s">
        <v>521</v>
      </c>
      <c r="B245" s="67" t="s">
        <v>522</v>
      </c>
      <c r="C245" s="95" t="str">
        <f t="shared" si="2"/>
        <v>02PE-01-SRCH Suit, "Search", Improvised Explosive Device/Explosive Ordnance Disposal (IED/EOD) Protective Ensemble</v>
      </c>
    </row>
    <row r="246" spans="1:3" x14ac:dyDescent="0.25">
      <c r="A246" s="67" t="s">
        <v>523</v>
      </c>
      <c r="B246" s="67" t="s">
        <v>524</v>
      </c>
      <c r="C246" s="95" t="str">
        <f t="shared" si="2"/>
        <v>02PE-02-BOOT Boot, IED/EOD</v>
      </c>
    </row>
    <row r="247" spans="1:3" x14ac:dyDescent="0.25">
      <c r="A247" s="67" t="s">
        <v>525</v>
      </c>
      <c r="B247" s="67" t="s">
        <v>526</v>
      </c>
      <c r="C247" s="95" t="str">
        <f t="shared" si="2"/>
        <v>02PE-02-CLTH Clothing, Operational, and Specialized/Protective Gear IED/EOD</v>
      </c>
    </row>
    <row r="248" spans="1:3" x14ac:dyDescent="0.25">
      <c r="A248" s="67" t="s">
        <v>527</v>
      </c>
      <c r="B248" s="67" t="s">
        <v>474</v>
      </c>
      <c r="C248" s="95" t="str">
        <f t="shared" si="2"/>
        <v>02PE-02-COOL Garment/Vest/Device, Cooling</v>
      </c>
    </row>
    <row r="249" spans="1:3" x14ac:dyDescent="0.25">
      <c r="A249" s="67" t="s">
        <v>528</v>
      </c>
      <c r="B249" s="67" t="s">
        <v>529</v>
      </c>
      <c r="C249" s="95" t="str">
        <f t="shared" si="2"/>
        <v>02PE-02-HAND Equipment, Hand Protection, IED/EOD</v>
      </c>
    </row>
    <row r="250" spans="1:3" x14ac:dyDescent="0.25">
      <c r="A250" s="67" t="s">
        <v>530</v>
      </c>
      <c r="B250" s="67" t="s">
        <v>531</v>
      </c>
      <c r="C250" s="95" t="str">
        <f t="shared" si="2"/>
        <v>02PE-02-HEAR Protection, Ear, Blast and Overpressure Threat</v>
      </c>
    </row>
    <row r="251" spans="1:3" x14ac:dyDescent="0.25">
      <c r="A251" s="67" t="s">
        <v>532</v>
      </c>
      <c r="B251" s="67" t="s">
        <v>533</v>
      </c>
      <c r="C251" s="95" t="str">
        <f t="shared" si="2"/>
        <v>02PE-02-HLMT Equipment, Head and Face Protection, IED/EOD</v>
      </c>
    </row>
    <row r="252" spans="1:3" x14ac:dyDescent="0.25">
      <c r="A252" s="67" t="s">
        <v>534</v>
      </c>
      <c r="B252" s="67" t="s">
        <v>535</v>
      </c>
      <c r="C252" s="95" t="str">
        <f t="shared" si="2"/>
        <v>03OE-01-ALPR System, Automated License Plate Recognition</v>
      </c>
    </row>
    <row r="253" spans="1:3" x14ac:dyDescent="0.25">
      <c r="A253" s="67" t="s">
        <v>536</v>
      </c>
      <c r="B253" s="67" t="s">
        <v>537</v>
      </c>
      <c r="C253" s="95" t="str">
        <f t="shared" si="2"/>
        <v>03OE-01-CTAC Device, Tactical Communications</v>
      </c>
    </row>
    <row r="254" spans="1:3" x14ac:dyDescent="0.25">
      <c r="A254" s="67" t="s">
        <v>538</v>
      </c>
      <c r="B254" s="67" t="s">
        <v>539</v>
      </c>
      <c r="C254" s="95" t="str">
        <f t="shared" ref="C254:C317" si="3">A254&amp;" "&amp;B254</f>
        <v>03OE-01-LINE Line, Fast Rope</v>
      </c>
    </row>
    <row r="255" spans="1:3" x14ac:dyDescent="0.25">
      <c r="A255" s="67" t="s">
        <v>540</v>
      </c>
      <c r="B255" s="67" t="s">
        <v>541</v>
      </c>
      <c r="C255" s="95" t="str">
        <f t="shared" si="3"/>
        <v>03OE-01-NLTA Systems, Training, with Non-Lethal Ammunition</v>
      </c>
    </row>
    <row r="256" spans="1:3" x14ac:dyDescent="0.25">
      <c r="A256" s="67" t="s">
        <v>542</v>
      </c>
      <c r="B256" s="67" t="s">
        <v>543</v>
      </c>
      <c r="C256" s="95" t="str">
        <f t="shared" si="3"/>
        <v>03OE-01-VSTO Vests, Operational</v>
      </c>
    </row>
    <row r="257" spans="1:3" x14ac:dyDescent="0.25">
      <c r="A257" s="67" t="s">
        <v>544</v>
      </c>
      <c r="B257" s="67" t="s">
        <v>545</v>
      </c>
      <c r="C257" s="95" t="str">
        <f t="shared" si="3"/>
        <v>03OE-01-XDAR Device, Vehicular Speed Measurement</v>
      </c>
    </row>
    <row r="258" spans="1:3" x14ac:dyDescent="0.25">
      <c r="A258" s="67" t="s">
        <v>546</v>
      </c>
      <c r="B258" s="67" t="s">
        <v>547</v>
      </c>
      <c r="C258" s="95" t="str">
        <f t="shared" si="3"/>
        <v>03OE-02-BNOC Binoculars/Scopes</v>
      </c>
    </row>
    <row r="259" spans="1:3" x14ac:dyDescent="0.25">
      <c r="A259" s="67" t="s">
        <v>548</v>
      </c>
      <c r="B259" s="67" t="s">
        <v>549</v>
      </c>
      <c r="C259" s="95" t="str">
        <f t="shared" si="3"/>
        <v>03OE-02-FIBR Systems, Fiber Optic</v>
      </c>
    </row>
    <row r="260" spans="1:3" x14ac:dyDescent="0.25">
      <c r="A260" s="67" t="s">
        <v>550</v>
      </c>
      <c r="B260" s="67" t="s">
        <v>551</v>
      </c>
      <c r="C260" s="95" t="str">
        <f t="shared" si="3"/>
        <v>03OE-02-LASR Range Finder, Laser</v>
      </c>
    </row>
    <row r="261" spans="1:3" x14ac:dyDescent="0.25">
      <c r="A261" s="67" t="s">
        <v>552</v>
      </c>
      <c r="B261" s="67" t="s">
        <v>553</v>
      </c>
      <c r="C261" s="95" t="str">
        <f t="shared" si="3"/>
        <v>03OE-02-SCOP Spotting Scopes/Surveillance Telescopes</v>
      </c>
    </row>
    <row r="262" spans="1:3" x14ac:dyDescent="0.25">
      <c r="A262" s="67" t="s">
        <v>554</v>
      </c>
      <c r="B262" s="67" t="s">
        <v>555</v>
      </c>
      <c r="C262" s="95" t="str">
        <f t="shared" si="3"/>
        <v>03OE-02-TILA Optics, Thermal Imaging and/or Light Amplification</v>
      </c>
    </row>
    <row r="263" spans="1:3" x14ac:dyDescent="0.25">
      <c r="A263" s="67" t="s">
        <v>556</v>
      </c>
      <c r="B263" s="67" t="s">
        <v>557</v>
      </c>
      <c r="C263" s="95" t="str">
        <f t="shared" si="3"/>
        <v>03OE-03-CACS System, Capture and Containment</v>
      </c>
    </row>
    <row r="264" spans="1:3" x14ac:dyDescent="0.25">
      <c r="A264" s="67" t="s">
        <v>558</v>
      </c>
      <c r="B264" s="67" t="s">
        <v>559</v>
      </c>
      <c r="C264" s="95" t="str">
        <f t="shared" si="3"/>
        <v>03OE-03-DAMS Devices, Containment/Diversion</v>
      </c>
    </row>
    <row r="265" spans="1:3" x14ac:dyDescent="0.25">
      <c r="A265" s="67" t="s">
        <v>560</v>
      </c>
      <c r="B265" s="67" t="s">
        <v>561</v>
      </c>
      <c r="C265" s="95" t="str">
        <f t="shared" si="3"/>
        <v>03OE-03-GLRL System, Marking, Green Line/Red Line</v>
      </c>
    </row>
    <row r="266" spans="1:3" x14ac:dyDescent="0.25">
      <c r="A266" s="67" t="s">
        <v>562</v>
      </c>
      <c r="B266" s="67" t="s">
        <v>563</v>
      </c>
      <c r="C266" s="95" t="str">
        <f t="shared" si="3"/>
        <v>03OE-03-KTCL Kit, Chemical Leak Control</v>
      </c>
    </row>
    <row r="267" spans="1:3" x14ac:dyDescent="0.25">
      <c r="A267" s="67" t="s">
        <v>564</v>
      </c>
      <c r="B267" s="67" t="s">
        <v>565</v>
      </c>
      <c r="C267" s="95" t="str">
        <f t="shared" si="3"/>
        <v>03OE-03-KTFA Kit, First Aid, Trauma Type</v>
      </c>
    </row>
    <row r="268" spans="1:3" x14ac:dyDescent="0.25">
      <c r="A268" s="67" t="s">
        <v>566</v>
      </c>
      <c r="B268" s="67" t="s">
        <v>567</v>
      </c>
      <c r="C268" s="95" t="str">
        <f t="shared" si="3"/>
        <v>03OE-03-LOTO System, Lock Out/Tag Out</v>
      </c>
    </row>
    <row r="269" spans="1:3" x14ac:dyDescent="0.25">
      <c r="A269" s="67" t="s">
        <v>568</v>
      </c>
      <c r="B269" s="67" t="s">
        <v>569</v>
      </c>
      <c r="C269" s="95" t="str">
        <f t="shared" si="3"/>
        <v>03OE-03-LTPA Lighting, Portable Area Illumination</v>
      </c>
    </row>
    <row r="270" spans="1:3" x14ac:dyDescent="0.25">
      <c r="A270" s="67" t="s">
        <v>570</v>
      </c>
      <c r="B270" s="67" t="s">
        <v>571</v>
      </c>
      <c r="C270" s="95" t="str">
        <f t="shared" si="3"/>
        <v>03OE-03-MEGA System, Public Address, Handheld or Mobile</v>
      </c>
    </row>
    <row r="271" spans="1:3" x14ac:dyDescent="0.25">
      <c r="A271" s="67" t="s">
        <v>572</v>
      </c>
      <c r="B271" s="67" t="s">
        <v>573</v>
      </c>
      <c r="C271" s="95" t="str">
        <f t="shared" si="3"/>
        <v>03OE-03-RADB Blanket, Radiation Mitigation</v>
      </c>
    </row>
    <row r="272" spans="1:3" x14ac:dyDescent="0.25">
      <c r="A272" s="67" t="s">
        <v>574</v>
      </c>
      <c r="B272" s="67" t="s">
        <v>575</v>
      </c>
      <c r="C272" s="95" t="str">
        <f t="shared" si="3"/>
        <v>03OE-03-SIGN Signs</v>
      </c>
    </row>
    <row r="273" spans="1:3" x14ac:dyDescent="0.25">
      <c r="A273" s="67" t="s">
        <v>576</v>
      </c>
      <c r="B273" s="67" t="s">
        <v>577</v>
      </c>
      <c r="C273" s="95" t="str">
        <f t="shared" si="3"/>
        <v>03OE-03-TIMR Timer</v>
      </c>
    </row>
    <row r="274" spans="1:3" x14ac:dyDescent="0.25">
      <c r="A274" s="67" t="s">
        <v>578</v>
      </c>
      <c r="B274" s="67" t="s">
        <v>579</v>
      </c>
      <c r="C274" s="95" t="str">
        <f t="shared" si="3"/>
        <v>03OE-04-BALA Balaclava, Fire Resistant</v>
      </c>
    </row>
    <row r="275" spans="1:3" x14ac:dyDescent="0.25">
      <c r="A275" s="67" t="s">
        <v>580</v>
      </c>
      <c r="B275" s="67" t="s">
        <v>581</v>
      </c>
      <c r="C275" s="95" t="str">
        <f t="shared" si="3"/>
        <v>03OE-04-CRNT Detectors, Current</v>
      </c>
    </row>
    <row r="276" spans="1:3" x14ac:dyDescent="0.25">
      <c r="A276" s="67" t="s">
        <v>582</v>
      </c>
      <c r="B276" s="67" t="s">
        <v>583</v>
      </c>
      <c r="C276" s="95" t="str">
        <f t="shared" si="3"/>
        <v>03OE-04-EXAC Extinguisher, Fire, Class ABC</v>
      </c>
    </row>
    <row r="277" spans="1:3" x14ac:dyDescent="0.25">
      <c r="A277" s="67" t="s">
        <v>584</v>
      </c>
      <c r="B277" s="67" t="s">
        <v>585</v>
      </c>
      <c r="C277" s="95" t="str">
        <f t="shared" si="3"/>
        <v>03OE-04-EXDD Extinguisher, Fire, Class D</v>
      </c>
    </row>
    <row r="278" spans="1:3" x14ac:dyDescent="0.25">
      <c r="A278" s="67" t="s">
        <v>586</v>
      </c>
      <c r="B278" s="67" t="s">
        <v>587</v>
      </c>
      <c r="C278" s="95" t="str">
        <f t="shared" si="3"/>
        <v>03OE-04-GRCA Cables, Grounding</v>
      </c>
    </row>
    <row r="279" spans="1:3" x14ac:dyDescent="0.25">
      <c r="A279" s="67" t="s">
        <v>588</v>
      </c>
      <c r="B279" s="67" t="s">
        <v>589</v>
      </c>
      <c r="C279" s="95" t="str">
        <f t="shared" si="3"/>
        <v>03OE-04-GRRD Rod, Copper Grounding</v>
      </c>
    </row>
    <row r="280" spans="1:3" x14ac:dyDescent="0.25">
      <c r="A280" s="67" t="s">
        <v>590</v>
      </c>
      <c r="B280" s="67" t="s">
        <v>591</v>
      </c>
      <c r="C280" s="95" t="str">
        <f t="shared" si="3"/>
        <v>03OE-04-GRRT Tester, Ground Resistance</v>
      </c>
    </row>
    <row r="281" spans="1:3" x14ac:dyDescent="0.25">
      <c r="A281" s="67" t="s">
        <v>592</v>
      </c>
      <c r="B281" s="67" t="s">
        <v>593</v>
      </c>
      <c r="C281" s="95" t="str">
        <f t="shared" si="3"/>
        <v>03OE-04-HSMN Monitor, Heat Stress</v>
      </c>
    </row>
    <row r="282" spans="1:3" x14ac:dyDescent="0.25">
      <c r="A282" s="67" t="s">
        <v>594</v>
      </c>
      <c r="B282" s="67" t="s">
        <v>595</v>
      </c>
      <c r="C282" s="95" t="str">
        <f t="shared" si="3"/>
        <v>03OE-04-KTTL Kit, Tool, Miscellaneous, Non-sparking</v>
      </c>
    </row>
    <row r="283" spans="1:3" x14ac:dyDescent="0.25">
      <c r="A283" s="67" t="s">
        <v>596</v>
      </c>
      <c r="B283" s="67" t="s">
        <v>597</v>
      </c>
      <c r="C283" s="95" t="str">
        <f t="shared" si="3"/>
        <v>03OE-04-LTHE Light, Personal, Intrinsically Safe</v>
      </c>
    </row>
    <row r="284" spans="1:3" x14ac:dyDescent="0.25">
      <c r="A284" s="67" t="s">
        <v>598</v>
      </c>
      <c r="B284" s="67" t="s">
        <v>599</v>
      </c>
      <c r="C284" s="95" t="str">
        <f t="shared" si="3"/>
        <v>03OE-04-LTHH Light, Hand-Held or Helmet-Mounted Illumination</v>
      </c>
    </row>
    <row r="285" spans="1:3" x14ac:dyDescent="0.25">
      <c r="A285" s="67" t="s">
        <v>600</v>
      </c>
      <c r="B285" s="67" t="s">
        <v>601</v>
      </c>
      <c r="C285" s="95" t="str">
        <f t="shared" si="3"/>
        <v>03OE-04-MMTR Multi-Meter, Electrical</v>
      </c>
    </row>
    <row r="286" spans="1:3" x14ac:dyDescent="0.25">
      <c r="A286" s="67" t="s">
        <v>602</v>
      </c>
      <c r="B286" s="67" t="s">
        <v>603</v>
      </c>
      <c r="C286" s="95" t="str">
        <f t="shared" si="3"/>
        <v>03OE-05-HARN Harnesses, Life Safety/Rappelling</v>
      </c>
    </row>
    <row r="287" spans="1:3" x14ac:dyDescent="0.25">
      <c r="A287" s="67" t="s">
        <v>604</v>
      </c>
      <c r="B287" s="67" t="s">
        <v>605</v>
      </c>
      <c r="C287" s="95" t="str">
        <f t="shared" si="3"/>
        <v>03OE-05-ROPE Rope, Life Safety</v>
      </c>
    </row>
    <row r="288" spans="1:3" x14ac:dyDescent="0.25">
      <c r="A288" s="67" t="s">
        <v>606</v>
      </c>
      <c r="B288" s="67" t="s">
        <v>607</v>
      </c>
      <c r="C288" s="95" t="str">
        <f t="shared" si="3"/>
        <v>03OE-05-ROPH Hardware, Rappelling or Rescue Operations, Life Safety</v>
      </c>
    </row>
    <row r="289" spans="1:3" x14ac:dyDescent="0.25">
      <c r="A289" s="67" t="s">
        <v>608</v>
      </c>
      <c r="B289" s="67" t="s">
        <v>609</v>
      </c>
      <c r="C289" s="95" t="str">
        <f t="shared" si="3"/>
        <v>03OE-05-ROPS Software, Rope, Life Safety</v>
      </c>
    </row>
    <row r="290" spans="1:3" x14ac:dyDescent="0.25">
      <c r="A290" s="67" t="s">
        <v>610</v>
      </c>
      <c r="B290" s="67" t="s">
        <v>611</v>
      </c>
      <c r="C290" s="95" t="str">
        <f t="shared" si="3"/>
        <v>03OE-07-ROBT Robots</v>
      </c>
    </row>
    <row r="291" spans="1:3" x14ac:dyDescent="0.25">
      <c r="A291" s="67" t="s">
        <v>612</v>
      </c>
      <c r="B291" s="67" t="s">
        <v>613</v>
      </c>
      <c r="C291" s="95" t="str">
        <f t="shared" si="3"/>
        <v>03OE-07-ROVL Vehicles, Remotely Operated, Land</v>
      </c>
    </row>
    <row r="292" spans="1:3" x14ac:dyDescent="0.25">
      <c r="A292" s="67" t="s">
        <v>614</v>
      </c>
      <c r="B292" s="67" t="s">
        <v>615</v>
      </c>
      <c r="C292" s="95" t="str">
        <f t="shared" si="3"/>
        <v>03OE-07-SUAS System, Small Unmanned Aircraft</v>
      </c>
    </row>
    <row r="293" spans="1:3" x14ac:dyDescent="0.25">
      <c r="A293" s="67" t="s">
        <v>616</v>
      </c>
      <c r="B293" s="67" t="s">
        <v>617</v>
      </c>
      <c r="C293" s="95" t="str">
        <f t="shared" si="3"/>
        <v>03OE-07-UMVS System, Unmanned Maritime Vehicle</v>
      </c>
    </row>
    <row r="294" spans="1:3" x14ac:dyDescent="0.25">
      <c r="A294" s="67" t="s">
        <v>618</v>
      </c>
      <c r="B294" s="67" t="s">
        <v>619</v>
      </c>
      <c r="C294" s="95" t="str">
        <f t="shared" si="3"/>
        <v>03OE-07-UPGD Upgrades, Robots or Remotely Piloted Vehicles</v>
      </c>
    </row>
    <row r="295" spans="1:3" x14ac:dyDescent="0.25">
      <c r="A295" s="67" t="s">
        <v>620</v>
      </c>
      <c r="B295" s="67" t="s">
        <v>621</v>
      </c>
      <c r="C295" s="95" t="str">
        <f t="shared" si="3"/>
        <v>03SF-01-FODS System, Delivery, Fire Fighting Foam</v>
      </c>
    </row>
    <row r="296" spans="1:3" x14ac:dyDescent="0.25">
      <c r="A296" s="67" t="s">
        <v>622</v>
      </c>
      <c r="B296" s="67" t="s">
        <v>623</v>
      </c>
      <c r="C296" s="95" t="str">
        <f t="shared" si="3"/>
        <v>03SF-01-FOMA Foam, fire fighting, Class A</v>
      </c>
    </row>
    <row r="297" spans="1:3" x14ac:dyDescent="0.25">
      <c r="A297" s="67" t="s">
        <v>624</v>
      </c>
      <c r="B297" s="67" t="s">
        <v>625</v>
      </c>
      <c r="C297" s="95" t="str">
        <f t="shared" si="3"/>
        <v>03SF-01-FOMB Foam, fire fighting, Class B</v>
      </c>
    </row>
    <row r="298" spans="1:3" x14ac:dyDescent="0.25">
      <c r="A298" s="67" t="s">
        <v>626</v>
      </c>
      <c r="B298" s="67" t="s">
        <v>627</v>
      </c>
      <c r="C298" s="95" t="str">
        <f t="shared" si="3"/>
        <v>03SR-01-ABAG Airbag, Lifting, Low or High Pressure</v>
      </c>
    </row>
    <row r="299" spans="1:3" x14ac:dyDescent="0.25">
      <c r="A299" s="67" t="s">
        <v>628</v>
      </c>
      <c r="B299" s="67" t="s">
        <v>629</v>
      </c>
      <c r="C299" s="95" t="str">
        <f t="shared" si="3"/>
        <v>03SR-01-COMP Compressor, Industrial Air</v>
      </c>
    </row>
    <row r="300" spans="1:3" x14ac:dyDescent="0.25">
      <c r="A300" s="67" t="s">
        <v>630</v>
      </c>
      <c r="B300" s="67" t="s">
        <v>631</v>
      </c>
      <c r="C300" s="95" t="str">
        <f t="shared" si="3"/>
        <v>03SR-01-SHOR Equipment/System, Shoring</v>
      </c>
    </row>
    <row r="301" spans="1:3" x14ac:dyDescent="0.25">
      <c r="A301" s="67" t="s">
        <v>632</v>
      </c>
      <c r="B301" s="67" t="s">
        <v>633</v>
      </c>
      <c r="C301" s="95" t="str">
        <f t="shared" si="3"/>
        <v>03SR-01-TLPN Tools, Hand, Pneumatic</v>
      </c>
    </row>
    <row r="302" spans="1:3" x14ac:dyDescent="0.25">
      <c r="A302" s="67" t="s">
        <v>634</v>
      </c>
      <c r="B302" s="67" t="s">
        <v>635</v>
      </c>
      <c r="C302" s="95" t="str">
        <f t="shared" si="3"/>
        <v>03SR-02-MARK Tools, Structural Assessment, Marking and Monitoring</v>
      </c>
    </row>
    <row r="303" spans="1:3" x14ac:dyDescent="0.25">
      <c r="A303" s="67" t="s">
        <v>636</v>
      </c>
      <c r="B303" s="67" t="s">
        <v>637</v>
      </c>
      <c r="C303" s="95" t="str">
        <f t="shared" si="3"/>
        <v>03SR-02-SPRY Sprayers, Handheld and Backpack</v>
      </c>
    </row>
    <row r="304" spans="1:3" x14ac:dyDescent="0.25">
      <c r="A304" s="67" t="s">
        <v>638</v>
      </c>
      <c r="B304" s="67" t="s">
        <v>639</v>
      </c>
      <c r="C304" s="95" t="str">
        <f t="shared" si="3"/>
        <v>03SR-02-TLHN Tools, Hand</v>
      </c>
    </row>
    <row r="305" spans="1:3" x14ac:dyDescent="0.25">
      <c r="A305" s="67" t="s">
        <v>640</v>
      </c>
      <c r="B305" s="67" t="s">
        <v>641</v>
      </c>
      <c r="C305" s="95" t="str">
        <f t="shared" si="3"/>
        <v>03SR-02-TPEL Tools, Power, Electric</v>
      </c>
    </row>
    <row r="306" spans="1:3" x14ac:dyDescent="0.25">
      <c r="A306" s="67" t="s">
        <v>642</v>
      </c>
      <c r="B306" s="67" t="s">
        <v>643</v>
      </c>
      <c r="C306" s="95" t="str">
        <f t="shared" si="3"/>
        <v>03SR-02-TPGS Tools, Gasoline-Powered</v>
      </c>
    </row>
    <row r="307" spans="1:3" x14ac:dyDescent="0.25">
      <c r="A307" s="67" t="s">
        <v>644</v>
      </c>
      <c r="B307" s="67" t="s">
        <v>645</v>
      </c>
      <c r="C307" s="95" t="str">
        <f t="shared" si="3"/>
        <v>03SR-02-TPHY Tools, Power, Hydraulic</v>
      </c>
    </row>
    <row r="308" spans="1:3" x14ac:dyDescent="0.25">
      <c r="A308" s="67" t="s">
        <v>646</v>
      </c>
      <c r="B308" s="67" t="s">
        <v>647</v>
      </c>
      <c r="C308" s="95" t="str">
        <f t="shared" si="3"/>
        <v>03SR-02-TRIG Tools, Heavy Rigging</v>
      </c>
    </row>
    <row r="309" spans="1:3" x14ac:dyDescent="0.25">
      <c r="A309" s="67" t="s">
        <v>648</v>
      </c>
      <c r="B309" s="67" t="s">
        <v>649</v>
      </c>
      <c r="C309" s="95" t="str">
        <f t="shared" si="3"/>
        <v>03SR-03-KMON Kits, Confined Space Air Monitoring</v>
      </c>
    </row>
    <row r="310" spans="1:3" x14ac:dyDescent="0.25">
      <c r="A310" s="67" t="s">
        <v>650</v>
      </c>
      <c r="B310" s="67" t="s">
        <v>651</v>
      </c>
      <c r="C310" s="95" t="str">
        <f t="shared" si="3"/>
        <v>03SR-03-LSTN System, Victim Location</v>
      </c>
    </row>
    <row r="311" spans="1:3" x14ac:dyDescent="0.25">
      <c r="A311" s="67" t="s">
        <v>652</v>
      </c>
      <c r="B311" s="67" t="s">
        <v>653</v>
      </c>
      <c r="C311" s="95" t="str">
        <f t="shared" si="3"/>
        <v>03SR-03-SCAM Camera, Search</v>
      </c>
    </row>
    <row r="312" spans="1:3" x14ac:dyDescent="0.25">
      <c r="A312" s="67" t="s">
        <v>654</v>
      </c>
      <c r="B312" s="67" t="s">
        <v>655</v>
      </c>
      <c r="C312" s="95" t="str">
        <f t="shared" si="3"/>
        <v>03SR-03-TPBM Tape, Boundary Marking</v>
      </c>
    </row>
    <row r="313" spans="1:3" x14ac:dyDescent="0.25">
      <c r="A313" s="67" t="s">
        <v>656</v>
      </c>
      <c r="B313" s="67" t="s">
        <v>657</v>
      </c>
      <c r="C313" s="95" t="str">
        <f t="shared" si="3"/>
        <v>03SR-04-DOGS Canines, Search &amp; Rescue</v>
      </c>
    </row>
    <row r="314" spans="1:3" x14ac:dyDescent="0.25">
      <c r="A314" s="67" t="s">
        <v>658</v>
      </c>
      <c r="B314" s="67" t="s">
        <v>659</v>
      </c>
      <c r="C314" s="95" t="str">
        <f t="shared" si="3"/>
        <v>03SR-05-RBTL Attachments/Tools, Search &amp; Rescue Robot or Remotely Piloted Vehicle</v>
      </c>
    </row>
    <row r="315" spans="1:3" x14ac:dyDescent="0.25">
      <c r="A315" s="67" t="s">
        <v>660</v>
      </c>
      <c r="B315" s="67" t="s">
        <v>661</v>
      </c>
      <c r="C315" s="95" t="str">
        <f t="shared" si="3"/>
        <v>03WA-01-ALRT Device, Alerting, Water Operations</v>
      </c>
    </row>
    <row r="316" spans="1:3" x14ac:dyDescent="0.25">
      <c r="A316" s="67" t="s">
        <v>662</v>
      </c>
      <c r="B316" s="67" t="s">
        <v>663</v>
      </c>
      <c r="C316" s="95" t="str">
        <f t="shared" si="3"/>
        <v>03WA-01-BAGB Bag, Body, Underwater</v>
      </c>
    </row>
    <row r="317" spans="1:3" x14ac:dyDescent="0.25">
      <c r="A317" s="67" t="s">
        <v>664</v>
      </c>
      <c r="B317" s="67" t="s">
        <v>665</v>
      </c>
      <c r="C317" s="95" t="str">
        <f t="shared" si="3"/>
        <v>03WA-01-BAGL Bag, Lift</v>
      </c>
    </row>
    <row r="318" spans="1:3" x14ac:dyDescent="0.25">
      <c r="A318" s="67" t="s">
        <v>666</v>
      </c>
      <c r="B318" s="67" t="s">
        <v>667</v>
      </c>
      <c r="C318" s="95" t="str">
        <f t="shared" ref="C318:C381" si="4">A318&amp;" "&amp;B318</f>
        <v>03WA-01-DCMP Computer/Gauge, Dive</v>
      </c>
    </row>
    <row r="319" spans="1:3" x14ac:dyDescent="0.25">
      <c r="A319" s="67" t="s">
        <v>668</v>
      </c>
      <c r="B319" s="67" t="s">
        <v>669</v>
      </c>
      <c r="C319" s="95" t="str">
        <f t="shared" si="4"/>
        <v>03WA-01-DNIF Knives, Punches, and Cutting Shears, Diving</v>
      </c>
    </row>
    <row r="320" spans="1:3" x14ac:dyDescent="0.25">
      <c r="A320" s="67" t="s">
        <v>670</v>
      </c>
      <c r="B320" s="67" t="s">
        <v>671</v>
      </c>
      <c r="C320" s="95" t="str">
        <f t="shared" si="4"/>
        <v>03WA-01-KFAD Kit, Medical First Aid, Dive Specific</v>
      </c>
    </row>
    <row r="321" spans="1:3" x14ac:dyDescent="0.25">
      <c r="A321" s="67" t="s">
        <v>672</v>
      </c>
      <c r="B321" s="67" t="s">
        <v>673</v>
      </c>
      <c r="C321" s="95" t="str">
        <f t="shared" si="4"/>
        <v>03WA-01-LADD Ladder, Diving</v>
      </c>
    </row>
    <row r="322" spans="1:3" x14ac:dyDescent="0.25">
      <c r="A322" s="67" t="s">
        <v>674</v>
      </c>
      <c r="B322" s="67" t="s">
        <v>675</v>
      </c>
      <c r="C322" s="95" t="str">
        <f t="shared" si="4"/>
        <v>03WA-01-LINE Line, Work, Water Operations</v>
      </c>
    </row>
    <row r="323" spans="1:3" x14ac:dyDescent="0.25">
      <c r="A323" s="67" t="s">
        <v>676</v>
      </c>
      <c r="B323" s="67" t="s">
        <v>677</v>
      </c>
      <c r="C323" s="95" t="str">
        <f t="shared" si="4"/>
        <v>03WA-01-LOGD Log, Dive</v>
      </c>
    </row>
    <row r="324" spans="1:3" x14ac:dyDescent="0.25">
      <c r="A324" s="67" t="s">
        <v>678</v>
      </c>
      <c r="B324" s="67" t="s">
        <v>679</v>
      </c>
      <c r="C324" s="95" t="str">
        <f t="shared" si="4"/>
        <v>03WA-01-MARK Device, Marking, Marine</v>
      </c>
    </row>
    <row r="325" spans="1:3" x14ac:dyDescent="0.25">
      <c r="A325" s="67" t="s">
        <v>680</v>
      </c>
      <c r="B325" s="67" t="s">
        <v>681</v>
      </c>
      <c r="C325" s="95" t="str">
        <f t="shared" si="4"/>
        <v>03WA-01-PROP System, Personal Propulsion</v>
      </c>
    </row>
    <row r="326" spans="1:3" x14ac:dyDescent="0.25">
      <c r="A326" s="67" t="s">
        <v>682</v>
      </c>
      <c r="B326" s="67" t="s">
        <v>683</v>
      </c>
      <c r="C326" s="95" t="str">
        <f t="shared" si="4"/>
        <v>03WA-01-UCUT Cutting/Welding Equipment, Underwater</v>
      </c>
    </row>
    <row r="327" spans="1:3" x14ac:dyDescent="0.25">
      <c r="A327" s="67" t="s">
        <v>684</v>
      </c>
      <c r="B327" s="67" t="s">
        <v>685</v>
      </c>
      <c r="C327" s="95" t="str">
        <f t="shared" si="4"/>
        <v>03WA-01-ULHH Lights, Underwater, Personal</v>
      </c>
    </row>
    <row r="328" spans="1:3" x14ac:dyDescent="0.25">
      <c r="A328" s="67" t="s">
        <v>686</v>
      </c>
      <c r="B328" s="67" t="s">
        <v>687</v>
      </c>
      <c r="C328" s="95" t="str">
        <f t="shared" si="4"/>
        <v>03WA-01-ULIT Lights, Underwater, not Handheld</v>
      </c>
    </row>
    <row r="329" spans="1:3" x14ac:dyDescent="0.25">
      <c r="A329" s="67" t="s">
        <v>688</v>
      </c>
      <c r="B329" s="67" t="s">
        <v>689</v>
      </c>
      <c r="C329" s="95" t="str">
        <f t="shared" si="4"/>
        <v>03WA-01-UNAV Equipment, Navigation, Underwater</v>
      </c>
    </row>
    <row r="330" spans="1:3" x14ac:dyDescent="0.25">
      <c r="A330" s="67" t="s">
        <v>690</v>
      </c>
      <c r="B330" s="67" t="s">
        <v>691</v>
      </c>
      <c r="C330" s="95" t="str">
        <f t="shared" si="4"/>
        <v>03WA-01-USLD Sled, Towing, Underwater</v>
      </c>
    </row>
    <row r="331" spans="1:3" x14ac:dyDescent="0.25">
      <c r="A331" s="67" t="s">
        <v>692</v>
      </c>
      <c r="B331" s="67" t="s">
        <v>693</v>
      </c>
      <c r="C331" s="95" t="str">
        <f t="shared" si="4"/>
        <v>03WA-01-UWMD Detector, Metal, Underwater</v>
      </c>
    </row>
    <row r="332" spans="1:3" x14ac:dyDescent="0.25">
      <c r="A332" s="67" t="s">
        <v>694</v>
      </c>
      <c r="B332" s="67" t="s">
        <v>695</v>
      </c>
      <c r="C332" s="95" t="str">
        <f t="shared" si="4"/>
        <v>03WA-01-UWRT Slates/Writing Materials, Underwater</v>
      </c>
    </row>
    <row r="333" spans="1:3" x14ac:dyDescent="0.25">
      <c r="A333" s="67" t="s">
        <v>696</v>
      </c>
      <c r="B333" s="67" t="s">
        <v>697</v>
      </c>
      <c r="C333" s="95" t="str">
        <f t="shared" si="4"/>
        <v>03WA-01-WACC Housings and Accessories, Underwater/Waterproof</v>
      </c>
    </row>
    <row r="334" spans="1:3" x14ac:dyDescent="0.25">
      <c r="A334" s="67" t="s">
        <v>698</v>
      </c>
      <c r="B334" s="67" t="s">
        <v>699</v>
      </c>
      <c r="C334" s="95" t="str">
        <f t="shared" si="4"/>
        <v>03WA-02-BAGT Bag, Throw</v>
      </c>
    </row>
    <row r="335" spans="1:3" x14ac:dyDescent="0.25">
      <c r="A335" s="67" t="s">
        <v>700</v>
      </c>
      <c r="B335" s="67" t="s">
        <v>701</v>
      </c>
      <c r="C335" s="95" t="str">
        <f t="shared" si="4"/>
        <v>03WA-02-BORD Boards/Sleds, Search and Rescue</v>
      </c>
    </row>
    <row r="336" spans="1:3" x14ac:dyDescent="0.25">
      <c r="A336" s="67" t="s">
        <v>702</v>
      </c>
      <c r="B336" s="67" t="s">
        <v>703</v>
      </c>
      <c r="C336" s="95" t="str">
        <f t="shared" si="4"/>
        <v>03WA-02-SONR Sonar, Imaging</v>
      </c>
    </row>
    <row r="337" spans="1:3" x14ac:dyDescent="0.25">
      <c r="A337" s="67" t="s">
        <v>704</v>
      </c>
      <c r="B337" s="67" t="s">
        <v>705</v>
      </c>
      <c r="C337" s="95" t="str">
        <f t="shared" si="4"/>
        <v>04AP-01-CADS System, Dispatch, Computer Aided</v>
      </c>
    </row>
    <row r="338" spans="1:3" x14ac:dyDescent="0.25">
      <c r="A338" s="67" t="s">
        <v>706</v>
      </c>
      <c r="B338" s="67" t="s">
        <v>707</v>
      </c>
      <c r="C338" s="95" t="str">
        <f t="shared" si="4"/>
        <v>04AP-02-AVLS Systems, Automatic Vehicle Locating (AVL)</v>
      </c>
    </row>
    <row r="339" spans="1:3" x14ac:dyDescent="0.25">
      <c r="A339" s="67" t="s">
        <v>708</v>
      </c>
      <c r="B339" s="67" t="s">
        <v>709</v>
      </c>
      <c r="C339" s="95" t="str">
        <f t="shared" si="4"/>
        <v>04AP-02-DGPS Device, Global Positioning System (GPS)</v>
      </c>
    </row>
    <row r="340" spans="1:3" x14ac:dyDescent="0.25">
      <c r="A340" s="67" t="s">
        <v>710</v>
      </c>
      <c r="B340" s="67" t="s">
        <v>711</v>
      </c>
      <c r="C340" s="95" t="str">
        <f t="shared" si="4"/>
        <v>04AP-02-OAPT System, Operations Area Personnel Tracking and Accountability</v>
      </c>
    </row>
    <row r="341" spans="1:3" x14ac:dyDescent="0.25">
      <c r="A341" s="67" t="s">
        <v>712</v>
      </c>
      <c r="B341" s="67" t="s">
        <v>713</v>
      </c>
      <c r="C341" s="95" t="str">
        <f t="shared" si="4"/>
        <v>04AP-03-GISD Data, Geospatial</v>
      </c>
    </row>
    <row r="342" spans="1:3" x14ac:dyDescent="0.25">
      <c r="A342" s="67" t="s">
        <v>714</v>
      </c>
      <c r="B342" s="67" t="s">
        <v>715</v>
      </c>
      <c r="C342" s="95" t="str">
        <f t="shared" si="4"/>
        <v>04AP-03-GISS System, Geospatial Information (GIS)</v>
      </c>
    </row>
    <row r="343" spans="1:3" x14ac:dyDescent="0.25">
      <c r="A343" s="67" t="s">
        <v>716</v>
      </c>
      <c r="B343" s="67" t="s">
        <v>717</v>
      </c>
      <c r="C343" s="95" t="str">
        <f t="shared" si="4"/>
        <v>04AP-04-RISK Software, Risk Management</v>
      </c>
    </row>
    <row r="344" spans="1:3" x14ac:dyDescent="0.25">
      <c r="A344" s="67" t="s">
        <v>718</v>
      </c>
      <c r="B344" s="67" t="s">
        <v>719</v>
      </c>
      <c r="C344" s="95" t="str">
        <f t="shared" si="4"/>
        <v>04AP-05-CDSS Systems and Tools, ICS</v>
      </c>
    </row>
    <row r="345" spans="1:3" x14ac:dyDescent="0.25">
      <c r="A345" s="67" t="s">
        <v>720</v>
      </c>
      <c r="B345" s="67" t="s">
        <v>721</v>
      </c>
      <c r="C345" s="95" t="str">
        <f t="shared" si="4"/>
        <v>04AP-05-CRED System, Credentialing</v>
      </c>
    </row>
    <row r="346" spans="1:3" x14ac:dyDescent="0.25">
      <c r="A346" s="67" t="s">
        <v>722</v>
      </c>
      <c r="B346" s="67" t="s">
        <v>723</v>
      </c>
      <c r="C346" s="95" t="str">
        <f t="shared" si="4"/>
        <v>04AP-05-SVIS Software, Operational Space Visualization</v>
      </c>
    </row>
    <row r="347" spans="1:3" x14ac:dyDescent="0.25">
      <c r="A347" s="67" t="s">
        <v>724</v>
      </c>
      <c r="B347" s="67" t="s">
        <v>725</v>
      </c>
      <c r="C347" s="95" t="str">
        <f t="shared" si="4"/>
        <v>04AP-06-CBRN Software, CBRNE/Commercial Chemical/Hazard</v>
      </c>
    </row>
    <row r="348" spans="1:3" x14ac:dyDescent="0.25">
      <c r="A348" s="67" t="s">
        <v>726</v>
      </c>
      <c r="B348" s="67" t="s">
        <v>727</v>
      </c>
      <c r="C348" s="95" t="str">
        <f t="shared" si="4"/>
        <v>04AP-06-PMOD Software, Plume Modeling</v>
      </c>
    </row>
    <row r="349" spans="1:3" x14ac:dyDescent="0.25">
      <c r="A349" s="67" t="s">
        <v>728</v>
      </c>
      <c r="B349" s="67" t="s">
        <v>729</v>
      </c>
      <c r="C349" s="95" t="str">
        <f t="shared" si="4"/>
        <v>04AP-06-TRAF Software, Traffic Modeling</v>
      </c>
    </row>
    <row r="350" spans="1:3" x14ac:dyDescent="0.25">
      <c r="A350" s="67" t="s">
        <v>730</v>
      </c>
      <c r="B350" s="67" t="s">
        <v>731</v>
      </c>
      <c r="C350" s="95" t="str">
        <f t="shared" si="4"/>
        <v>04AP-07-INVN Software, Equipment Tracking and Inventory</v>
      </c>
    </row>
    <row r="351" spans="1:3" x14ac:dyDescent="0.25">
      <c r="A351" s="67" t="s">
        <v>732</v>
      </c>
      <c r="B351" s="67" t="s">
        <v>733</v>
      </c>
      <c r="C351" s="95" t="str">
        <f t="shared" si="4"/>
        <v>04AP-08-SIMS Simulators</v>
      </c>
    </row>
    <row r="352" spans="1:3" x14ac:dyDescent="0.25">
      <c r="A352" s="67" t="s">
        <v>734</v>
      </c>
      <c r="B352" s="67" t="s">
        <v>735</v>
      </c>
      <c r="C352" s="95" t="str">
        <f t="shared" si="4"/>
        <v>04AP-09-ALRT Systems, Public Notification and Warning</v>
      </c>
    </row>
    <row r="353" spans="1:3" x14ac:dyDescent="0.25">
      <c r="A353" s="67" t="s">
        <v>736</v>
      </c>
      <c r="B353" s="67" t="s">
        <v>737</v>
      </c>
      <c r="C353" s="95" t="str">
        <f t="shared" si="4"/>
        <v>04AP-10-GNAI System, Artificial Intelligence</v>
      </c>
    </row>
    <row r="354" spans="1:3" x14ac:dyDescent="0.25">
      <c r="A354" s="67" t="s">
        <v>738</v>
      </c>
      <c r="B354" s="67" t="s">
        <v>739</v>
      </c>
      <c r="C354" s="95" t="str">
        <f t="shared" si="4"/>
        <v>04HW-01-INHW Hardware, Computer, Integrated</v>
      </c>
    </row>
    <row r="355" spans="1:3" x14ac:dyDescent="0.25">
      <c r="A355" s="67" t="s">
        <v>740</v>
      </c>
      <c r="B355" s="67" t="s">
        <v>741</v>
      </c>
      <c r="C355" s="95" t="str">
        <f t="shared" si="4"/>
        <v>04HW-01-MOBL Computer, Mobile Data</v>
      </c>
    </row>
    <row r="356" spans="1:3" x14ac:dyDescent="0.25">
      <c r="A356" s="67" t="s">
        <v>742</v>
      </c>
      <c r="B356" s="67" t="s">
        <v>743</v>
      </c>
      <c r="C356" s="95" t="str">
        <f t="shared" si="4"/>
        <v>04HW-02-BARC Equipment, Bar Code Reading and Printing</v>
      </c>
    </row>
    <row r="357" spans="1:3" x14ac:dyDescent="0.25">
      <c r="A357" s="67" t="s">
        <v>744</v>
      </c>
      <c r="B357" s="67" t="s">
        <v>745</v>
      </c>
      <c r="C357" s="95" t="str">
        <f t="shared" si="4"/>
        <v>04HW-02-RFID Devices, Radio Frequency Identification</v>
      </c>
    </row>
    <row r="358" spans="1:3" x14ac:dyDescent="0.25">
      <c r="A358" s="67" t="s">
        <v>746</v>
      </c>
      <c r="B358" s="67" t="s">
        <v>747</v>
      </c>
      <c r="C358" s="95" t="str">
        <f t="shared" si="4"/>
        <v>04MD-01-CMRA Camera, Still</v>
      </c>
    </row>
    <row r="359" spans="1:3" x14ac:dyDescent="0.25">
      <c r="A359" s="67" t="s">
        <v>748</v>
      </c>
      <c r="B359" s="67" t="s">
        <v>749</v>
      </c>
      <c r="C359" s="95" t="str">
        <f t="shared" si="4"/>
        <v>04MD-01-IRED Camera, Infrared (IR)</v>
      </c>
    </row>
    <row r="360" spans="1:3" x14ac:dyDescent="0.25">
      <c r="A360" s="67" t="s">
        <v>750</v>
      </c>
      <c r="B360" s="67" t="s">
        <v>751</v>
      </c>
      <c r="C360" s="95" t="str">
        <f t="shared" si="4"/>
        <v>04MD-01-IRIL Equipment, Illumination, IR</v>
      </c>
    </row>
    <row r="361" spans="1:3" x14ac:dyDescent="0.25">
      <c r="A361" s="67" t="s">
        <v>752</v>
      </c>
      <c r="B361" s="67" t="s">
        <v>753</v>
      </c>
      <c r="C361" s="95" t="str">
        <f t="shared" si="4"/>
        <v>04MD-01-LAMP Equipment, Light Amplification</v>
      </c>
    </row>
    <row r="362" spans="1:3" x14ac:dyDescent="0.25">
      <c r="A362" s="67" t="s">
        <v>754</v>
      </c>
      <c r="B362" s="67" t="s">
        <v>755</v>
      </c>
      <c r="C362" s="95" t="str">
        <f t="shared" si="4"/>
        <v>04MD-01-UCAM Camera, Underwater (Still/Video)</v>
      </c>
    </row>
    <row r="363" spans="1:3" x14ac:dyDescent="0.25">
      <c r="A363" s="67" t="s">
        <v>756</v>
      </c>
      <c r="B363" s="67" t="s">
        <v>757</v>
      </c>
      <c r="C363" s="95" t="str">
        <f t="shared" si="4"/>
        <v>04MD-01-VCAM Camera, Video</v>
      </c>
    </row>
    <row r="364" spans="1:3" x14ac:dyDescent="0.25">
      <c r="A364" s="67" t="s">
        <v>758</v>
      </c>
      <c r="B364" s="67" t="s">
        <v>759</v>
      </c>
      <c r="C364" s="95" t="str">
        <f t="shared" si="4"/>
        <v>04MD-02-PROJ Projector, Video</v>
      </c>
    </row>
    <row r="365" spans="1:3" x14ac:dyDescent="0.25">
      <c r="A365" s="67" t="s">
        <v>760</v>
      </c>
      <c r="B365" s="67" t="s">
        <v>761</v>
      </c>
      <c r="C365" s="95" t="str">
        <f t="shared" si="4"/>
        <v>04MD-03-DISP Display, Video</v>
      </c>
    </row>
    <row r="366" spans="1:3" x14ac:dyDescent="0.25">
      <c r="A366" s="67" t="s">
        <v>762</v>
      </c>
      <c r="B366" s="67" t="s">
        <v>763</v>
      </c>
      <c r="C366" s="95" t="str">
        <f t="shared" si="4"/>
        <v>04SN-01-PTMS Station, Portable Meteorological</v>
      </c>
    </row>
    <row r="367" spans="1:3" x14ac:dyDescent="0.25">
      <c r="A367" s="67" t="s">
        <v>764</v>
      </c>
      <c r="B367" s="67" t="s">
        <v>765</v>
      </c>
      <c r="C367" s="95" t="str">
        <f t="shared" si="4"/>
        <v>04SN-01-XMIT Transmission Device, Wireless, Remote Sensor</v>
      </c>
    </row>
    <row r="368" spans="1:3" x14ac:dyDescent="0.25">
      <c r="A368" s="67" t="s">
        <v>766</v>
      </c>
      <c r="B368" s="67" t="s">
        <v>767</v>
      </c>
      <c r="C368" s="95" t="str">
        <f t="shared" si="4"/>
        <v>04SW-04-NETW Software, Network</v>
      </c>
    </row>
    <row r="369" spans="1:3" x14ac:dyDescent="0.25">
      <c r="A369" s="67" t="s">
        <v>768</v>
      </c>
      <c r="B369" s="67" t="s">
        <v>769</v>
      </c>
      <c r="C369" s="95" t="str">
        <f t="shared" si="4"/>
        <v>04SW-05-SCAD System, SCADA (Supervisory Control and Data Acquisition)</v>
      </c>
    </row>
    <row r="370" spans="1:3" x14ac:dyDescent="0.25">
      <c r="A370" s="67" t="s">
        <v>770</v>
      </c>
      <c r="B370" s="67" t="s">
        <v>771</v>
      </c>
      <c r="C370" s="95" t="str">
        <f t="shared" si="4"/>
        <v>05AU-00-BIOM Device, Biometric User Authentication</v>
      </c>
    </row>
    <row r="371" spans="1:3" x14ac:dyDescent="0.25">
      <c r="A371" s="67" t="s">
        <v>772</v>
      </c>
      <c r="B371" s="67" t="s">
        <v>773</v>
      </c>
      <c r="C371" s="95" t="str">
        <f t="shared" si="4"/>
        <v>05AU-00-TOKN System, Remote Authentication</v>
      </c>
    </row>
    <row r="372" spans="1:3" x14ac:dyDescent="0.25">
      <c r="A372" s="67" t="s">
        <v>774</v>
      </c>
      <c r="B372" s="67" t="s">
        <v>775</v>
      </c>
      <c r="C372" s="95" t="str">
        <f t="shared" si="4"/>
        <v>05EN-00-ECRP Software, Encryption</v>
      </c>
    </row>
    <row r="373" spans="1:3" x14ac:dyDescent="0.25">
      <c r="A373" s="67" t="s">
        <v>776</v>
      </c>
      <c r="B373" s="67" t="s">
        <v>777</v>
      </c>
      <c r="C373" s="95" t="str">
        <f t="shared" si="4"/>
        <v>05EN-00-ETRN Encryption, Data Transmission</v>
      </c>
    </row>
    <row r="374" spans="1:3" x14ac:dyDescent="0.25">
      <c r="A374" s="67" t="s">
        <v>778</v>
      </c>
      <c r="B374" s="67" t="s">
        <v>779</v>
      </c>
      <c r="C374" s="95" t="str">
        <f t="shared" si="4"/>
        <v>05HS-00-FRNS Software, Forensic</v>
      </c>
    </row>
    <row r="375" spans="1:3" x14ac:dyDescent="0.25">
      <c r="A375" s="67" t="s">
        <v>780</v>
      </c>
      <c r="B375" s="67" t="s">
        <v>781</v>
      </c>
      <c r="C375" s="95" t="str">
        <f t="shared" si="4"/>
        <v>05HS-00-MALW Software, Malware Protection</v>
      </c>
    </row>
    <row r="376" spans="1:3" x14ac:dyDescent="0.25">
      <c r="A376" s="67" t="s">
        <v>782</v>
      </c>
      <c r="B376" s="67" t="s">
        <v>783</v>
      </c>
      <c r="C376" s="95" t="str">
        <f t="shared" si="4"/>
        <v>05HS-00-PFWL System, Personal Firewall</v>
      </c>
    </row>
    <row r="377" spans="1:3" x14ac:dyDescent="0.25">
      <c r="A377" s="67" t="s">
        <v>784</v>
      </c>
      <c r="B377" s="67" t="s">
        <v>785</v>
      </c>
      <c r="C377" s="95" t="str">
        <f t="shared" si="4"/>
        <v>05NP-00-FWAL Firewall, Network</v>
      </c>
    </row>
    <row r="378" spans="1:3" x14ac:dyDescent="0.25">
      <c r="A378" s="67" t="s">
        <v>786</v>
      </c>
      <c r="B378" s="67" t="s">
        <v>787</v>
      </c>
      <c r="C378" s="95" t="str">
        <f t="shared" si="4"/>
        <v>05NP-00-IDPS System, Intrusion Detection/Prevention</v>
      </c>
    </row>
    <row r="379" spans="1:3" x14ac:dyDescent="0.25">
      <c r="A379" s="67" t="s">
        <v>788</v>
      </c>
      <c r="B379" s="67" t="s">
        <v>789</v>
      </c>
      <c r="C379" s="95" t="str">
        <f t="shared" si="4"/>
        <v>05NP-00-SCAN Tools, Vulnerability Scanning</v>
      </c>
    </row>
    <row r="380" spans="1:3" x14ac:dyDescent="0.25">
      <c r="A380" s="67" t="s">
        <v>790</v>
      </c>
      <c r="B380" s="67" t="s">
        <v>791</v>
      </c>
      <c r="C380" s="95" t="str">
        <f t="shared" si="4"/>
        <v>05NP-00-SEIM System, Security Event/Incident Management</v>
      </c>
    </row>
    <row r="381" spans="1:3" x14ac:dyDescent="0.25">
      <c r="A381" s="67" t="s">
        <v>792</v>
      </c>
      <c r="B381" s="67" t="s">
        <v>793</v>
      </c>
      <c r="C381" s="95" t="str">
        <f t="shared" si="4"/>
        <v>05PM-00-PTCH System, Patch/Configuration Management</v>
      </c>
    </row>
    <row r="382" spans="1:3" x14ac:dyDescent="0.25">
      <c r="A382" s="67" t="s">
        <v>794</v>
      </c>
      <c r="B382" s="67" t="s">
        <v>795</v>
      </c>
      <c r="C382" s="95" t="str">
        <f t="shared" ref="C382:C445" si="5">A382&amp;" "&amp;B382</f>
        <v>06CC-01-CELL Communications and Computing Device, Handheld</v>
      </c>
    </row>
    <row r="383" spans="1:3" x14ac:dyDescent="0.25">
      <c r="A383" s="67" t="s">
        <v>796</v>
      </c>
      <c r="B383" s="67" t="s">
        <v>797</v>
      </c>
      <c r="C383" s="95" t="str">
        <f t="shared" si="5"/>
        <v>06CC-02-2WAY Device, Messaging, 2-Way Text</v>
      </c>
    </row>
    <row r="384" spans="1:3" x14ac:dyDescent="0.25">
      <c r="A384" s="67" t="s">
        <v>798</v>
      </c>
      <c r="B384" s="67" t="s">
        <v>799</v>
      </c>
      <c r="C384" s="95" t="str">
        <f t="shared" si="5"/>
        <v>06CC-02-DSAD Device, Data Service Access</v>
      </c>
    </row>
    <row r="385" spans="1:3" x14ac:dyDescent="0.25">
      <c r="A385" s="67" t="s">
        <v>800</v>
      </c>
      <c r="B385" s="67" t="s">
        <v>801</v>
      </c>
      <c r="C385" s="95" t="str">
        <f t="shared" si="5"/>
        <v>06CC-02-PAGE Services/Systems, Paging</v>
      </c>
    </row>
    <row r="386" spans="1:3" x14ac:dyDescent="0.25">
      <c r="A386" s="67" t="s">
        <v>802</v>
      </c>
      <c r="B386" s="67" t="s">
        <v>803</v>
      </c>
      <c r="C386" s="95" t="str">
        <f t="shared" si="5"/>
        <v>06CC-03-SATB Phone, Satellite Base</v>
      </c>
    </row>
    <row r="387" spans="1:3" x14ac:dyDescent="0.25">
      <c r="A387" s="67" t="s">
        <v>804</v>
      </c>
      <c r="B387" s="67" t="s">
        <v>805</v>
      </c>
      <c r="C387" s="95" t="str">
        <f t="shared" si="5"/>
        <v>06CC-03-SATM Phone, Satellite Mobile</v>
      </c>
    </row>
    <row r="388" spans="1:3" x14ac:dyDescent="0.25">
      <c r="A388" s="67" t="s">
        <v>806</v>
      </c>
      <c r="B388" s="67" t="s">
        <v>807</v>
      </c>
      <c r="C388" s="95" t="str">
        <f t="shared" si="5"/>
        <v>06CC-03-SATP Phone, Satellite Portable</v>
      </c>
    </row>
    <row r="389" spans="1:3" x14ac:dyDescent="0.25">
      <c r="A389" s="67" t="s">
        <v>808</v>
      </c>
      <c r="B389" s="67" t="s">
        <v>809</v>
      </c>
      <c r="C389" s="95" t="str">
        <f t="shared" si="5"/>
        <v>06CC-04-EQSD Equipment, Satellite Data</v>
      </c>
    </row>
    <row r="390" spans="1:3" x14ac:dyDescent="0.25">
      <c r="A390" s="67" t="s">
        <v>810</v>
      </c>
      <c r="B390" s="67" t="s">
        <v>811</v>
      </c>
      <c r="C390" s="95" t="str">
        <f t="shared" si="5"/>
        <v>06CC-04-SADS Services, Satellite Data</v>
      </c>
    </row>
    <row r="391" spans="1:3" x14ac:dyDescent="0.25">
      <c r="A391" s="67" t="s">
        <v>812</v>
      </c>
      <c r="B391" s="67" t="s">
        <v>813</v>
      </c>
      <c r="C391" s="95" t="str">
        <f t="shared" si="5"/>
        <v>06CC-04-SSBR Services, Satellite, Brokered</v>
      </c>
    </row>
    <row r="392" spans="1:3" x14ac:dyDescent="0.25">
      <c r="A392" s="67" t="s">
        <v>814</v>
      </c>
      <c r="B392" s="67" t="s">
        <v>815</v>
      </c>
      <c r="C392" s="95" t="str">
        <f t="shared" si="5"/>
        <v>06CC-04-SSFT Space Segment, Full-Time, Leased</v>
      </c>
    </row>
    <row r="393" spans="1:3" x14ac:dyDescent="0.25">
      <c r="A393" s="67" t="s">
        <v>816</v>
      </c>
      <c r="B393" s="67" t="s">
        <v>817</v>
      </c>
      <c r="C393" s="95" t="str">
        <f t="shared" si="5"/>
        <v>06CC-04-SSHB Space Segment, Hourly, Brokered</v>
      </c>
    </row>
    <row r="394" spans="1:3" x14ac:dyDescent="0.25">
      <c r="A394" s="67" t="s">
        <v>818</v>
      </c>
      <c r="B394" s="67" t="s">
        <v>819</v>
      </c>
      <c r="C394" s="95" t="str">
        <f t="shared" si="5"/>
        <v>06CC-05-PRTY Priority Services, Communications</v>
      </c>
    </row>
    <row r="395" spans="1:3" x14ac:dyDescent="0.25">
      <c r="A395" s="67" t="s">
        <v>820</v>
      </c>
      <c r="B395" s="67" t="s">
        <v>821</v>
      </c>
      <c r="C395" s="95" t="str">
        <f t="shared" si="5"/>
        <v>06CP-01-BASE Radio, Base</v>
      </c>
    </row>
    <row r="396" spans="1:3" x14ac:dyDescent="0.25">
      <c r="A396" s="67" t="s">
        <v>822</v>
      </c>
      <c r="B396" s="67" t="s">
        <v>823</v>
      </c>
      <c r="C396" s="95" t="str">
        <f t="shared" si="5"/>
        <v>06CP-01-HFRQ Radio, High Frequency (HF) Single Sideband</v>
      </c>
    </row>
    <row r="397" spans="1:3" x14ac:dyDescent="0.25">
      <c r="A397" s="67" t="s">
        <v>824</v>
      </c>
      <c r="B397" s="67" t="s">
        <v>825</v>
      </c>
      <c r="C397" s="95" t="str">
        <f t="shared" si="5"/>
        <v>06CP-01-MOBL Radio, Mobile</v>
      </c>
    </row>
    <row r="398" spans="1:3" x14ac:dyDescent="0.25">
      <c r="A398" s="67" t="s">
        <v>826</v>
      </c>
      <c r="B398" s="67" t="s">
        <v>827</v>
      </c>
      <c r="C398" s="95" t="str">
        <f t="shared" si="5"/>
        <v>06CP-01-PORT Radio, Portable</v>
      </c>
    </row>
    <row r="399" spans="1:3" x14ac:dyDescent="0.25">
      <c r="A399" s="67" t="s">
        <v>828</v>
      </c>
      <c r="B399" s="67" t="s">
        <v>829</v>
      </c>
      <c r="C399" s="95" t="str">
        <f t="shared" si="5"/>
        <v>06CP-01-REPT Repeaters</v>
      </c>
    </row>
    <row r="400" spans="1:3" x14ac:dyDescent="0.25">
      <c r="A400" s="67" t="s">
        <v>830</v>
      </c>
      <c r="B400" s="67" t="s">
        <v>831</v>
      </c>
      <c r="C400" s="95" t="str">
        <f t="shared" si="5"/>
        <v>06CP-01-VOTR Receivers, Voter</v>
      </c>
    </row>
    <row r="401" spans="1:3" x14ac:dyDescent="0.25">
      <c r="A401" s="67" t="s">
        <v>832</v>
      </c>
      <c r="B401" s="67" t="s">
        <v>833</v>
      </c>
      <c r="C401" s="95" t="str">
        <f t="shared" si="5"/>
        <v>06CP-02-BRDG Equipment, Bridging/Patching/Gateway</v>
      </c>
    </row>
    <row r="402" spans="1:3" x14ac:dyDescent="0.25">
      <c r="A402" s="67" t="s">
        <v>834</v>
      </c>
      <c r="B402" s="67" t="s">
        <v>835</v>
      </c>
      <c r="C402" s="95" t="str">
        <f t="shared" si="5"/>
        <v>06CP-03-BAMP Amplifiers, Bi-directional</v>
      </c>
    </row>
    <row r="403" spans="1:3" x14ac:dyDescent="0.25">
      <c r="A403" s="67" t="s">
        <v>836</v>
      </c>
      <c r="B403" s="67" t="s">
        <v>837</v>
      </c>
      <c r="C403" s="95" t="str">
        <f t="shared" si="5"/>
        <v>06CP-03-ICOM Intercom</v>
      </c>
    </row>
    <row r="404" spans="1:3" x14ac:dyDescent="0.25">
      <c r="A404" s="67" t="s">
        <v>838</v>
      </c>
      <c r="B404" s="67" t="s">
        <v>839</v>
      </c>
      <c r="C404" s="95" t="str">
        <f t="shared" si="5"/>
        <v>06CP-03-MWAV Radio, Microwave Link</v>
      </c>
    </row>
    <row r="405" spans="1:3" x14ac:dyDescent="0.25">
      <c r="A405" s="67" t="s">
        <v>840</v>
      </c>
      <c r="B405" s="67" t="s">
        <v>841</v>
      </c>
      <c r="C405" s="95" t="str">
        <f t="shared" si="5"/>
        <v>06CP-03-NRSC Cable, Non Radiation-Shielded Transmission</v>
      </c>
    </row>
    <row r="406" spans="1:3" x14ac:dyDescent="0.25">
      <c r="A406" s="67" t="s">
        <v>842</v>
      </c>
      <c r="B406" s="67" t="s">
        <v>843</v>
      </c>
      <c r="C406" s="95" t="str">
        <f t="shared" si="5"/>
        <v>06CP-03-PRAC Accessories, Portable Radio</v>
      </c>
    </row>
    <row r="407" spans="1:3" x14ac:dyDescent="0.25">
      <c r="A407" s="67" t="s">
        <v>844</v>
      </c>
      <c r="B407" s="67" t="s">
        <v>845</v>
      </c>
      <c r="C407" s="95" t="str">
        <f t="shared" si="5"/>
        <v>06CP-03-TOWR Systems, Antenna and Tower</v>
      </c>
    </row>
    <row r="408" spans="1:3" x14ac:dyDescent="0.25">
      <c r="A408" s="67" t="s">
        <v>846</v>
      </c>
      <c r="B408" s="67" t="s">
        <v>847</v>
      </c>
      <c r="C408" s="95" t="str">
        <f t="shared" si="5"/>
        <v>06CP-04-WADN Network, Wide Area Digital</v>
      </c>
    </row>
    <row r="409" spans="1:3" x14ac:dyDescent="0.25">
      <c r="A409" s="67" t="s">
        <v>848</v>
      </c>
      <c r="B409" s="67" t="s">
        <v>849</v>
      </c>
      <c r="C409" s="95" t="str">
        <f t="shared" si="5"/>
        <v>06CP-05-BRAC Bridge, Audio Teleconferencing</v>
      </c>
    </row>
    <row r="410" spans="1:3" x14ac:dyDescent="0.25">
      <c r="A410" s="67" t="s">
        <v>850</v>
      </c>
      <c r="B410" s="67" t="s">
        <v>851</v>
      </c>
      <c r="C410" s="95" t="str">
        <f t="shared" si="5"/>
        <v>06CP-05-LPBX Exchange, Private Branch, Portable</v>
      </c>
    </row>
    <row r="411" spans="1:3" x14ac:dyDescent="0.25">
      <c r="A411" s="67" t="s">
        <v>852</v>
      </c>
      <c r="B411" s="67" t="s">
        <v>853</v>
      </c>
      <c r="C411" s="95" t="str">
        <f t="shared" si="5"/>
        <v>06CP-05-VCNB Bridge, Video Teleconferencing</v>
      </c>
    </row>
    <row r="412" spans="1:3" x14ac:dyDescent="0.25">
      <c r="A412" s="67" t="s">
        <v>854</v>
      </c>
      <c r="B412" s="67" t="s">
        <v>855</v>
      </c>
      <c r="C412" s="95" t="str">
        <f t="shared" si="5"/>
        <v>06CP-05-VCON Teleconferencing, Video</v>
      </c>
    </row>
    <row r="413" spans="1:3" x14ac:dyDescent="0.25">
      <c r="A413" s="67" t="s">
        <v>856</v>
      </c>
      <c r="B413" s="67" t="s">
        <v>857</v>
      </c>
      <c r="C413" s="95" t="str">
        <f t="shared" si="5"/>
        <v>06CP-06-SAFE Safe, GSA-Rated</v>
      </c>
    </row>
    <row r="414" spans="1:3" x14ac:dyDescent="0.25">
      <c r="A414" s="67" t="s">
        <v>858</v>
      </c>
      <c r="B414" s="67" t="s">
        <v>859</v>
      </c>
      <c r="C414" s="95" t="str">
        <f t="shared" si="5"/>
        <v>06CP-06-SHRD Shredder / Disintegrator</v>
      </c>
    </row>
    <row r="415" spans="1:3" x14ac:dyDescent="0.25">
      <c r="A415" s="67" t="s">
        <v>860</v>
      </c>
      <c r="B415" s="67" t="s">
        <v>861</v>
      </c>
      <c r="C415" s="95" t="str">
        <f t="shared" si="5"/>
        <v>06CP-07-RFDF Equipment, RF Direction Finding</v>
      </c>
    </row>
    <row r="416" spans="1:3" x14ac:dyDescent="0.25">
      <c r="A416" s="67" t="s">
        <v>862</v>
      </c>
      <c r="B416" s="67" t="s">
        <v>863</v>
      </c>
      <c r="C416" s="95" t="str">
        <f t="shared" si="5"/>
        <v>06CP-07-RFSA Equipment, RF Detection and Spectrum Analysis</v>
      </c>
    </row>
    <row r="417" spans="1:3" x14ac:dyDescent="0.25">
      <c r="A417" s="67" t="s">
        <v>864</v>
      </c>
      <c r="B417" s="67" t="s">
        <v>865</v>
      </c>
      <c r="C417" s="95" t="str">
        <f t="shared" si="5"/>
        <v>07BD-01-KFAS Kit, Field Assay</v>
      </c>
    </row>
    <row r="418" spans="1:3" x14ac:dyDescent="0.25">
      <c r="A418" s="67" t="s">
        <v>866</v>
      </c>
      <c r="B418" s="67" t="s">
        <v>867</v>
      </c>
      <c r="C418" s="95" t="str">
        <f t="shared" si="5"/>
        <v>07BD-01-OPDT Detector, Optical</v>
      </c>
    </row>
    <row r="419" spans="1:3" x14ac:dyDescent="0.25">
      <c r="A419" s="67" t="s">
        <v>868</v>
      </c>
      <c r="B419" s="67" t="s">
        <v>869</v>
      </c>
      <c r="C419" s="95" t="str">
        <f t="shared" si="5"/>
        <v>07BD-01-PTST Kit, Protein Test</v>
      </c>
    </row>
    <row r="420" spans="1:3" x14ac:dyDescent="0.25">
      <c r="A420" s="67" t="s">
        <v>870</v>
      </c>
      <c r="B420" s="67" t="s">
        <v>871</v>
      </c>
      <c r="C420" s="95" t="str">
        <f t="shared" si="5"/>
        <v>07BD-02-DNRN Analysis, DNA/RNA Detection</v>
      </c>
    </row>
    <row r="421" spans="1:3" x14ac:dyDescent="0.25">
      <c r="A421" s="67" t="s">
        <v>872</v>
      </c>
      <c r="B421" s="67" t="s">
        <v>873</v>
      </c>
      <c r="C421" s="95" t="str">
        <f t="shared" si="5"/>
        <v>07BS-01-KBBA Kit, Biological Batch Sampling / Evidence Recovery</v>
      </c>
    </row>
    <row r="422" spans="1:3" x14ac:dyDescent="0.25">
      <c r="A422" s="67" t="s">
        <v>874</v>
      </c>
      <c r="B422" s="67" t="s">
        <v>875</v>
      </c>
      <c r="C422" s="95" t="str">
        <f t="shared" si="5"/>
        <v>07BS-01-KBPA Sampler, Biological, Portable Air</v>
      </c>
    </row>
    <row r="423" spans="1:3" x14ac:dyDescent="0.25">
      <c r="A423" s="67" t="s">
        <v>876</v>
      </c>
      <c r="B423" s="67" t="s">
        <v>877</v>
      </c>
      <c r="C423" s="95" t="str">
        <f t="shared" si="5"/>
        <v>07BS-03-KBAP Kit, Biological Sampling/evidence - Automated Perimeter Sampling Systems</v>
      </c>
    </row>
    <row r="424" spans="1:3" x14ac:dyDescent="0.25">
      <c r="A424" s="67" t="s">
        <v>878</v>
      </c>
      <c r="B424" s="67" t="s">
        <v>879</v>
      </c>
      <c r="C424" s="95" t="str">
        <f t="shared" si="5"/>
        <v xml:space="preserve">07CD-01-CLAS Strips, Classifier, Chemical </v>
      </c>
    </row>
    <row r="425" spans="1:3" x14ac:dyDescent="0.25">
      <c r="A425" s="67" t="s">
        <v>880</v>
      </c>
      <c r="B425" s="67" t="s">
        <v>881</v>
      </c>
      <c r="C425" s="95" t="str">
        <f t="shared" si="5"/>
        <v>07CD-01-DPFI Detector, Flame Ionization (FID), Point, VOC</v>
      </c>
    </row>
    <row r="426" spans="1:3" x14ac:dyDescent="0.25">
      <c r="A426" s="67" t="s">
        <v>882</v>
      </c>
      <c r="B426" s="67" t="s">
        <v>883</v>
      </c>
      <c r="C426" s="95" t="str">
        <f t="shared" si="5"/>
        <v>07CD-01-DPFP Detector, Flame Photometry, Point</v>
      </c>
    </row>
    <row r="427" spans="1:3" x14ac:dyDescent="0.25">
      <c r="A427" s="67" t="s">
        <v>884</v>
      </c>
      <c r="B427" s="67" t="s">
        <v>885</v>
      </c>
      <c r="C427" s="95" t="str">
        <f t="shared" si="5"/>
        <v>07CD-01-DPGC Mass Spectrometer, Chemical, Portable</v>
      </c>
    </row>
    <row r="428" spans="1:3" x14ac:dyDescent="0.25">
      <c r="A428" s="67" t="s">
        <v>886</v>
      </c>
      <c r="B428" s="67" t="s">
        <v>887</v>
      </c>
      <c r="C428" s="95" t="str">
        <f t="shared" si="5"/>
        <v>07CD-01-DPMG Detector, Multi-sensor Meter, Point, Chemical</v>
      </c>
    </row>
    <row r="429" spans="1:3" x14ac:dyDescent="0.25">
      <c r="A429" s="67" t="s">
        <v>888</v>
      </c>
      <c r="B429" s="67" t="s">
        <v>889</v>
      </c>
      <c r="C429" s="95" t="str">
        <f t="shared" si="5"/>
        <v>07CD-01-DPPI Detector, Photo-Ionization (PID), Point, Volatile Organic Chemical (VOC)</v>
      </c>
    </row>
    <row r="430" spans="1:3" x14ac:dyDescent="0.25">
      <c r="A430" s="67" t="s">
        <v>890</v>
      </c>
      <c r="B430" s="67" t="s">
        <v>891</v>
      </c>
      <c r="C430" s="95" t="str">
        <f t="shared" si="5"/>
        <v>07CD-01-DPRS Detector, Raman Spectroscopy, Point</v>
      </c>
    </row>
    <row r="431" spans="1:3" x14ac:dyDescent="0.25">
      <c r="A431" s="67" t="s">
        <v>892</v>
      </c>
      <c r="B431" s="67" t="s">
        <v>893</v>
      </c>
      <c r="C431" s="95" t="str">
        <f t="shared" si="5"/>
        <v>07CD-01-DPSI Detector, Ion Mobility Spectrometry, Point, Chemical Agent</v>
      </c>
    </row>
    <row r="432" spans="1:3" x14ac:dyDescent="0.25">
      <c r="A432" s="67" t="s">
        <v>894</v>
      </c>
      <c r="B432" s="67" t="s">
        <v>891</v>
      </c>
      <c r="C432" s="95" t="str">
        <f t="shared" si="5"/>
        <v>07CD-01-FTIR Detector, Raman Spectroscopy, Point</v>
      </c>
    </row>
    <row r="433" spans="1:3" x14ac:dyDescent="0.25">
      <c r="A433" s="67" t="s">
        <v>895</v>
      </c>
      <c r="B433" s="67" t="s">
        <v>896</v>
      </c>
      <c r="C433" s="95" t="str">
        <f t="shared" si="5"/>
        <v>07CD-01-INPA Paper, Indicating, (M-8)</v>
      </c>
    </row>
    <row r="434" spans="1:3" x14ac:dyDescent="0.25">
      <c r="A434" s="67" t="s">
        <v>897</v>
      </c>
      <c r="B434" s="67" t="s">
        <v>898</v>
      </c>
      <c r="C434" s="95" t="str">
        <f t="shared" si="5"/>
        <v>07CD-01-INTP Tape, Indicating (M-9)</v>
      </c>
    </row>
    <row r="435" spans="1:3" x14ac:dyDescent="0.25">
      <c r="A435" s="67" t="s">
        <v>899</v>
      </c>
      <c r="B435" s="67" t="s">
        <v>900</v>
      </c>
      <c r="C435" s="95" t="str">
        <f t="shared" si="5"/>
        <v>07CD-01-KCTC Kit, Colorimetric Tape/Tube/Chip</v>
      </c>
    </row>
    <row r="436" spans="1:3" x14ac:dyDescent="0.25">
      <c r="A436" s="67" t="s">
        <v>901</v>
      </c>
      <c r="B436" s="67" t="s">
        <v>902</v>
      </c>
      <c r="C436" s="95" t="str">
        <f t="shared" si="5"/>
        <v>07CD-01-KLSV Kit, Chemical Classifying</v>
      </c>
    </row>
    <row r="437" spans="1:3" x14ac:dyDescent="0.25">
      <c r="A437" s="67" t="s">
        <v>903</v>
      </c>
      <c r="B437" s="67" t="s">
        <v>904</v>
      </c>
      <c r="C437" s="95" t="str">
        <f t="shared" si="5"/>
        <v>07CD-01-KPCB Kit, PCB Test</v>
      </c>
    </row>
    <row r="438" spans="1:3" x14ac:dyDescent="0.25">
      <c r="A438" s="67" t="s">
        <v>905</v>
      </c>
      <c r="B438" s="67" t="s">
        <v>906</v>
      </c>
      <c r="C438" s="95" t="str">
        <f t="shared" si="5"/>
        <v>07CD-01-KTHG Kit, Mercury Test / Mercury Vapor Test</v>
      </c>
    </row>
    <row r="439" spans="1:3" x14ac:dyDescent="0.25">
      <c r="A439" s="67" t="s">
        <v>907</v>
      </c>
      <c r="B439" s="67" t="s">
        <v>908</v>
      </c>
      <c r="C439" s="95" t="str">
        <f t="shared" si="5"/>
        <v>07CD-01-KWTR Kit, Chemical Agent Water Test</v>
      </c>
    </row>
    <row r="440" spans="1:3" x14ac:dyDescent="0.25">
      <c r="A440" s="67" t="s">
        <v>909</v>
      </c>
      <c r="B440" s="67" t="s">
        <v>910</v>
      </c>
      <c r="C440" s="95" t="str">
        <f t="shared" si="5"/>
        <v>07CD-01-M256 Kit, M-256(A1)</v>
      </c>
    </row>
    <row r="441" spans="1:3" x14ac:dyDescent="0.25">
      <c r="A441" s="67" t="s">
        <v>911</v>
      </c>
      <c r="B441" s="67" t="s">
        <v>912</v>
      </c>
      <c r="C441" s="95" t="str">
        <f t="shared" si="5"/>
        <v>07CD-01-MONO Detector, Single Chemical Sensor</v>
      </c>
    </row>
    <row r="442" spans="1:3" x14ac:dyDescent="0.25">
      <c r="A442" s="67" t="s">
        <v>913</v>
      </c>
      <c r="B442" s="67" t="s">
        <v>914</v>
      </c>
      <c r="C442" s="95" t="str">
        <f t="shared" si="5"/>
        <v>07CD-02-DLSP Detector, Spectroscopic, Laboratory, Chemical Agent</v>
      </c>
    </row>
    <row r="443" spans="1:3" x14ac:dyDescent="0.25">
      <c r="A443" s="67" t="s">
        <v>915</v>
      </c>
      <c r="B443" s="67" t="s">
        <v>916</v>
      </c>
      <c r="C443" s="95" t="str">
        <f t="shared" si="5"/>
        <v>07CD-02-DPGC Analyzer, Spectrometric, Laboratory</v>
      </c>
    </row>
    <row r="444" spans="1:3" x14ac:dyDescent="0.25">
      <c r="A444" s="67" t="s">
        <v>917</v>
      </c>
      <c r="B444" s="67" t="s">
        <v>918</v>
      </c>
      <c r="C444" s="95" t="str">
        <f t="shared" si="5"/>
        <v>07CD-03-IRED Detector, Fixed Site, Chemical</v>
      </c>
    </row>
    <row r="445" spans="1:3" x14ac:dyDescent="0.25">
      <c r="A445" s="67" t="s">
        <v>919</v>
      </c>
      <c r="B445" s="67" t="s">
        <v>920</v>
      </c>
      <c r="C445" s="95" t="str">
        <f t="shared" si="5"/>
        <v>07CD-04-DCSO Detector, Stand-Off, Chemical</v>
      </c>
    </row>
    <row r="446" spans="1:3" x14ac:dyDescent="0.25">
      <c r="A446" s="67" t="s">
        <v>921</v>
      </c>
      <c r="B446" s="67" t="s">
        <v>922</v>
      </c>
      <c r="C446" s="95" t="str">
        <f t="shared" ref="C446:C509" si="6">A446&amp;" "&amp;B446</f>
        <v>07CS-01-KAVC Kit, Air/Vapor Chemical Sampling</v>
      </c>
    </row>
    <row r="447" spans="1:3" x14ac:dyDescent="0.25">
      <c r="A447" s="67" t="s">
        <v>923</v>
      </c>
      <c r="B447" s="67" t="s">
        <v>924</v>
      </c>
      <c r="C447" s="95" t="str">
        <f t="shared" si="6"/>
        <v>07CS-01-KLCS Kit, Liquid Chemical Sampling</v>
      </c>
    </row>
    <row r="448" spans="1:3" x14ac:dyDescent="0.25">
      <c r="A448" s="67" t="s">
        <v>925</v>
      </c>
      <c r="B448" s="67" t="s">
        <v>926</v>
      </c>
      <c r="C448" s="95" t="str">
        <f t="shared" si="6"/>
        <v>07CS-01-KSCS Kit, Solid Chemical Sampling</v>
      </c>
    </row>
    <row r="449" spans="1:3" x14ac:dyDescent="0.25">
      <c r="A449" s="67" t="s">
        <v>927</v>
      </c>
      <c r="B449" s="67" t="s">
        <v>928</v>
      </c>
      <c r="C449" s="95" t="str">
        <f t="shared" si="6"/>
        <v>07ED-01-DOGS Canines, Explosive Detecting</v>
      </c>
    </row>
    <row r="450" spans="1:3" x14ac:dyDescent="0.25">
      <c r="A450" s="67" t="s">
        <v>929</v>
      </c>
      <c r="B450" s="67" t="s">
        <v>930</v>
      </c>
      <c r="C450" s="95" t="str">
        <f t="shared" si="6"/>
        <v>07ED-01-IMOB Trace Detector, Explosive, Handheld</v>
      </c>
    </row>
    <row r="451" spans="1:3" x14ac:dyDescent="0.25">
      <c r="A451" s="67" t="s">
        <v>931</v>
      </c>
      <c r="B451" s="67" t="s">
        <v>932</v>
      </c>
      <c r="C451" s="95" t="str">
        <f t="shared" si="6"/>
        <v>07ED-01-IRED Detector, Explosive, Infrared Spectroscopy</v>
      </c>
    </row>
    <row r="452" spans="1:3" x14ac:dyDescent="0.25">
      <c r="A452" s="67" t="s">
        <v>933</v>
      </c>
      <c r="B452" s="67" t="s">
        <v>934</v>
      </c>
      <c r="C452" s="95" t="str">
        <f t="shared" si="6"/>
        <v>07ED-01-LASR Detector, Explosive, Laser-Based</v>
      </c>
    </row>
    <row r="453" spans="1:3" x14ac:dyDescent="0.25">
      <c r="A453" s="67" t="s">
        <v>935</v>
      </c>
      <c r="B453" s="67" t="s">
        <v>936</v>
      </c>
      <c r="C453" s="95" t="str">
        <f t="shared" si="6"/>
        <v>07ED-03-PORT Portal, Explosive Detecting</v>
      </c>
    </row>
    <row r="454" spans="1:3" x14ac:dyDescent="0.25">
      <c r="A454" s="67" t="s">
        <v>937</v>
      </c>
      <c r="B454" s="67" t="s">
        <v>938</v>
      </c>
      <c r="C454" s="95" t="str">
        <f t="shared" si="6"/>
        <v>07ED-03-SWPE Swipe System, Trace Explosive Detection</v>
      </c>
    </row>
    <row r="455" spans="1:3" x14ac:dyDescent="0.25">
      <c r="A455" s="67" t="s">
        <v>939</v>
      </c>
      <c r="B455" s="67" t="s">
        <v>940</v>
      </c>
      <c r="C455" s="95" t="str">
        <f t="shared" si="6"/>
        <v>07ED-04-LASR Detector, Explosive, Laser-Based, Standoff</v>
      </c>
    </row>
    <row r="456" spans="1:3" x14ac:dyDescent="0.25">
      <c r="A456" s="67" t="s">
        <v>941</v>
      </c>
      <c r="B456" s="67" t="s">
        <v>942</v>
      </c>
      <c r="C456" s="95" t="str">
        <f t="shared" si="6"/>
        <v>07ED-04-PASS Detector, Explosive, Passive, Standoff</v>
      </c>
    </row>
    <row r="457" spans="1:3" x14ac:dyDescent="0.25">
      <c r="A457" s="67" t="s">
        <v>943</v>
      </c>
      <c r="B457" s="67" t="s">
        <v>944</v>
      </c>
      <c r="C457" s="95" t="str">
        <f t="shared" si="6"/>
        <v>07RD-01-DOSP Dosimeter, Legal, Personal</v>
      </c>
    </row>
    <row r="458" spans="1:3" x14ac:dyDescent="0.25">
      <c r="A458" s="67" t="s">
        <v>945</v>
      </c>
      <c r="B458" s="67" t="s">
        <v>946</v>
      </c>
      <c r="C458" s="95" t="str">
        <f t="shared" si="6"/>
        <v>07RD-01-DOSS Dosimeter, Self-Reading</v>
      </c>
    </row>
    <row r="459" spans="1:3" x14ac:dyDescent="0.25">
      <c r="A459" s="67" t="s">
        <v>947</v>
      </c>
      <c r="B459" s="67" t="s">
        <v>948</v>
      </c>
      <c r="C459" s="95" t="str">
        <f t="shared" si="6"/>
        <v>07RD-01-EPD Dosimeter, Personal, Electronic</v>
      </c>
    </row>
    <row r="460" spans="1:3" x14ac:dyDescent="0.25">
      <c r="A460" s="67" t="s">
        <v>949</v>
      </c>
      <c r="B460" s="67" t="s">
        <v>950</v>
      </c>
      <c r="C460" s="95" t="str">
        <f t="shared" si="6"/>
        <v>07RD-02-HHSM Meter, Survey, Handheld</v>
      </c>
    </row>
    <row r="461" spans="1:3" x14ac:dyDescent="0.25">
      <c r="A461" s="67" t="s">
        <v>951</v>
      </c>
      <c r="B461" s="67" t="s">
        <v>952</v>
      </c>
      <c r="C461" s="95" t="str">
        <f t="shared" si="6"/>
        <v>07RD-02-PRDA Detector (PRD), Radiation, Alarming, Personal (Gamma and Neutron)</v>
      </c>
    </row>
    <row r="462" spans="1:3" x14ac:dyDescent="0.25">
      <c r="A462" s="67" t="s">
        <v>953</v>
      </c>
      <c r="B462" s="67" t="s">
        <v>954</v>
      </c>
      <c r="C462" s="95" t="str">
        <f t="shared" si="6"/>
        <v>07RD-02-RIID Identifier, Isotope, Radionuclide</v>
      </c>
    </row>
    <row r="463" spans="1:3" x14ac:dyDescent="0.25">
      <c r="A463" s="67" t="s">
        <v>955</v>
      </c>
      <c r="B463" s="67" t="s">
        <v>956</v>
      </c>
      <c r="C463" s="95" t="str">
        <f t="shared" si="6"/>
        <v>07RD-03-DRHS Detector, Radionuclide, High-Sensitivity</v>
      </c>
    </row>
    <row r="464" spans="1:3" x14ac:dyDescent="0.25">
      <c r="A464" s="67" t="s">
        <v>957</v>
      </c>
      <c r="B464" s="67" t="s">
        <v>958</v>
      </c>
      <c r="C464" s="95" t="str">
        <f t="shared" si="6"/>
        <v>07RD-04-LASR Detector, Elemental, Laser-Based, Standoff</v>
      </c>
    </row>
    <row r="465" spans="1:3" x14ac:dyDescent="0.25">
      <c r="A465" s="67" t="s">
        <v>959</v>
      </c>
      <c r="B465" s="67" t="s">
        <v>960</v>
      </c>
      <c r="C465" s="95" t="str">
        <f t="shared" si="6"/>
        <v>07RD-04-SGND Detector, Radiation, Standoff</v>
      </c>
    </row>
    <row r="466" spans="1:3" x14ac:dyDescent="0.25">
      <c r="A466" s="67" t="s">
        <v>961</v>
      </c>
      <c r="B466" s="67" t="s">
        <v>962</v>
      </c>
      <c r="C466" s="95" t="str">
        <f t="shared" si="6"/>
        <v>07RS-01-AFCB Equipment, Air Sampling</v>
      </c>
    </row>
    <row r="467" spans="1:3" x14ac:dyDescent="0.25">
      <c r="A467" s="67" t="s">
        <v>963</v>
      </c>
      <c r="B467" s="67" t="s">
        <v>964</v>
      </c>
      <c r="C467" s="95" t="str">
        <f t="shared" si="6"/>
        <v>07SE-01-DENS Scanner, Density</v>
      </c>
    </row>
    <row r="468" spans="1:3" x14ac:dyDescent="0.25">
      <c r="A468" s="67" t="s">
        <v>965</v>
      </c>
      <c r="B468" s="67" t="s">
        <v>966</v>
      </c>
      <c r="C468" s="95" t="str">
        <f t="shared" si="6"/>
        <v>07SE-01-IHTS Sensor, Heat, Infrared</v>
      </c>
    </row>
    <row r="469" spans="1:3" x14ac:dyDescent="0.25">
      <c r="A469" s="67" t="s">
        <v>967</v>
      </c>
      <c r="B469" s="67" t="s">
        <v>968</v>
      </c>
      <c r="C469" s="95" t="str">
        <f t="shared" si="6"/>
        <v>07SE-01-LEAK Detectors, Leak</v>
      </c>
    </row>
    <row r="470" spans="1:3" x14ac:dyDescent="0.25">
      <c r="A470" s="67" t="s">
        <v>969</v>
      </c>
      <c r="B470" s="67" t="s">
        <v>970</v>
      </c>
      <c r="C470" s="95" t="str">
        <f t="shared" si="6"/>
        <v>07SE-01-THMS Thermometer, Surface</v>
      </c>
    </row>
    <row r="471" spans="1:3" x14ac:dyDescent="0.25">
      <c r="A471" s="67" t="s">
        <v>971</v>
      </c>
      <c r="B471" s="67" t="s">
        <v>972</v>
      </c>
      <c r="C471" s="95" t="str">
        <f t="shared" si="6"/>
        <v>07SE-03-ENVS Equipment, Environmental (Weather) Surveillance</v>
      </c>
    </row>
    <row r="472" spans="1:3" x14ac:dyDescent="0.25">
      <c r="A472" s="67" t="s">
        <v>973</v>
      </c>
      <c r="B472" s="67" t="s">
        <v>974</v>
      </c>
      <c r="C472" s="95" t="str">
        <f t="shared" si="6"/>
        <v>07ZZ-00-NCBR Equipment, Specialized Hazard Detection, non-CBRNE</v>
      </c>
    </row>
    <row r="473" spans="1:3" x14ac:dyDescent="0.25">
      <c r="A473" s="67" t="s">
        <v>975</v>
      </c>
      <c r="B473" s="67" t="s">
        <v>976</v>
      </c>
      <c r="C473" s="95" t="str">
        <f t="shared" si="6"/>
        <v>08D1-01-KITD Kits or Packets, Personal Decontamination</v>
      </c>
    </row>
    <row r="474" spans="1:3" x14ac:dyDescent="0.25">
      <c r="A474" s="67" t="s">
        <v>977</v>
      </c>
      <c r="B474" s="67" t="s">
        <v>978</v>
      </c>
      <c r="C474" s="95" t="str">
        <f t="shared" si="6"/>
        <v>08D1-01-LOTN Lotion, Decontamination</v>
      </c>
    </row>
    <row r="475" spans="1:3" x14ac:dyDescent="0.25">
      <c r="A475" s="67" t="s">
        <v>979</v>
      </c>
      <c r="B475" s="67" t="s">
        <v>980</v>
      </c>
      <c r="C475" s="95" t="str">
        <f t="shared" si="6"/>
        <v>08D2-01-HTRB Heater, Portable Air Blower</v>
      </c>
    </row>
    <row r="476" spans="1:3" x14ac:dyDescent="0.25">
      <c r="A476" s="67" t="s">
        <v>981</v>
      </c>
      <c r="B476" s="67" t="s">
        <v>982</v>
      </c>
      <c r="C476" s="95" t="str">
        <f t="shared" si="6"/>
        <v>08D2-01-HTRW Heaters, Water, Transportable</v>
      </c>
    </row>
    <row r="477" spans="1:3" x14ac:dyDescent="0.25">
      <c r="A477" s="67" t="s">
        <v>983</v>
      </c>
      <c r="B477" s="67" t="s">
        <v>984</v>
      </c>
      <c r="C477" s="95" t="str">
        <f t="shared" si="6"/>
        <v>08D2-01-LDCD Device, Liquid Decontamination Containment</v>
      </c>
    </row>
    <row r="478" spans="1:3" x14ac:dyDescent="0.25">
      <c r="A478" s="67" t="s">
        <v>985</v>
      </c>
      <c r="B478" s="67" t="s">
        <v>986</v>
      </c>
      <c r="C478" s="95" t="str">
        <f t="shared" si="6"/>
        <v>08D2-01-LITE Lighting, Decontamination Area</v>
      </c>
    </row>
    <row r="479" spans="1:3" x14ac:dyDescent="0.25">
      <c r="A479" s="67" t="s">
        <v>987</v>
      </c>
      <c r="B479" s="67" t="s">
        <v>988</v>
      </c>
      <c r="C479" s="95" t="str">
        <f t="shared" si="6"/>
        <v>08D2-01-LITR Device, Victim Extraction</v>
      </c>
    </row>
    <row r="480" spans="1:3" x14ac:dyDescent="0.25">
      <c r="A480" s="67" t="s">
        <v>989</v>
      </c>
      <c r="B480" s="67" t="s">
        <v>990</v>
      </c>
      <c r="C480" s="95" t="str">
        <f t="shared" si="6"/>
        <v>08D2-01-PPTS System, Personal Property Tracking</v>
      </c>
    </row>
    <row r="481" spans="1:3" x14ac:dyDescent="0.25">
      <c r="A481" s="67" t="s">
        <v>991</v>
      </c>
      <c r="B481" s="67" t="s">
        <v>992</v>
      </c>
      <c r="C481" s="95" t="str">
        <f t="shared" si="6"/>
        <v>08D2-01-TDCS Items, Support, Decontamination Corridor</v>
      </c>
    </row>
    <row r="482" spans="1:3" x14ac:dyDescent="0.25">
      <c r="A482" s="67" t="s">
        <v>993</v>
      </c>
      <c r="B482" s="67" t="s">
        <v>994</v>
      </c>
      <c r="C482" s="95" t="str">
        <f t="shared" si="6"/>
        <v>08D2-01-WWCD Drum, Waste Water Containment</v>
      </c>
    </row>
    <row r="483" spans="1:3" x14ac:dyDescent="0.25">
      <c r="A483" s="67" t="s">
        <v>995</v>
      </c>
      <c r="B483" s="67" t="s">
        <v>996</v>
      </c>
      <c r="C483" s="95" t="str">
        <f t="shared" si="6"/>
        <v>08D2-02-EDCS Equipment, Gross Decontamination Application</v>
      </c>
    </row>
    <row r="484" spans="1:3" x14ac:dyDescent="0.25">
      <c r="A484" s="67" t="s">
        <v>997</v>
      </c>
      <c r="B484" s="67" t="s">
        <v>998</v>
      </c>
      <c r="C484" s="95" t="str">
        <f t="shared" si="6"/>
        <v>08D2-02-MCDS Systems, Mass Casualty Decontamination</v>
      </c>
    </row>
    <row r="485" spans="1:3" x14ac:dyDescent="0.25">
      <c r="A485" s="67" t="s">
        <v>999</v>
      </c>
      <c r="B485" s="67" t="s">
        <v>1000</v>
      </c>
      <c r="C485" s="95" t="str">
        <f t="shared" si="6"/>
        <v>08D2-03-SHWR Shower, Portable Decontamination</v>
      </c>
    </row>
    <row r="486" spans="1:3" x14ac:dyDescent="0.25">
      <c r="A486" s="67" t="s">
        <v>1001</v>
      </c>
      <c r="B486" s="67" t="s">
        <v>1002</v>
      </c>
      <c r="C486" s="95" t="str">
        <f t="shared" si="6"/>
        <v>08D2-03-TDED Equipment, Technical Decontamination - Dry</v>
      </c>
    </row>
    <row r="487" spans="1:3" x14ac:dyDescent="0.25">
      <c r="A487" s="67" t="s">
        <v>1003</v>
      </c>
      <c r="B487" s="67" t="s">
        <v>1004</v>
      </c>
      <c r="C487" s="95" t="str">
        <f t="shared" si="6"/>
        <v>08D2-03-TDEW Equipment, Technical Decontamination - Wet</v>
      </c>
    </row>
    <row r="488" spans="1:3" x14ac:dyDescent="0.25">
      <c r="A488" s="67" t="s">
        <v>1005</v>
      </c>
      <c r="B488" s="67" t="s">
        <v>1006</v>
      </c>
      <c r="C488" s="95" t="str">
        <f t="shared" si="6"/>
        <v>08D2-04-SITE Solution, Decontamination, Site (Not For Personnel)</v>
      </c>
    </row>
    <row r="489" spans="1:3" x14ac:dyDescent="0.25">
      <c r="A489" s="67" t="s">
        <v>1007</v>
      </c>
      <c r="B489" s="67" t="s">
        <v>1008</v>
      </c>
      <c r="C489" s="95" t="str">
        <f t="shared" si="6"/>
        <v>08D3-01-BLKT Blankets, Disposable</v>
      </c>
    </row>
    <row r="490" spans="1:3" x14ac:dyDescent="0.25">
      <c r="A490" s="67" t="s">
        <v>1009</v>
      </c>
      <c r="B490" s="67" t="s">
        <v>1010</v>
      </c>
      <c r="C490" s="95" t="str">
        <f t="shared" si="6"/>
        <v>08D3-01-CLOM Clothing, Disposable Modesty</v>
      </c>
    </row>
    <row r="491" spans="1:3" x14ac:dyDescent="0.25">
      <c r="A491" s="67" t="s">
        <v>1011</v>
      </c>
      <c r="B491" s="67" t="s">
        <v>1012</v>
      </c>
      <c r="C491" s="95" t="str">
        <f t="shared" si="6"/>
        <v>08D3-02-BCNT Bags, Cadaver, Non-transparent</v>
      </c>
    </row>
    <row r="492" spans="1:3" x14ac:dyDescent="0.25">
      <c r="A492" s="67" t="s">
        <v>1013</v>
      </c>
      <c r="B492" s="67" t="s">
        <v>1014</v>
      </c>
      <c r="C492" s="95" t="str">
        <f t="shared" si="6"/>
        <v>09ME-01-BAGM Bag/Kit/Pack, Medical</v>
      </c>
    </row>
    <row r="493" spans="1:3" x14ac:dyDescent="0.25">
      <c r="A493" s="67" t="s">
        <v>1015</v>
      </c>
      <c r="B493" s="67" t="s">
        <v>1016</v>
      </c>
      <c r="C493" s="95" t="str">
        <f t="shared" si="6"/>
        <v>09ME-01-COTS Cots</v>
      </c>
    </row>
    <row r="494" spans="1:3" x14ac:dyDescent="0.25">
      <c r="A494" s="67" t="s">
        <v>1017</v>
      </c>
      <c r="B494" s="67" t="s">
        <v>1018</v>
      </c>
      <c r="C494" s="95" t="str">
        <f t="shared" si="6"/>
        <v>09ME-01-MCIK Equipment/Kits, Multi-Casualty Incident (MCI)</v>
      </c>
    </row>
    <row r="495" spans="1:3" x14ac:dyDescent="0.25">
      <c r="A495" s="67" t="s">
        <v>1019</v>
      </c>
      <c r="B495" s="67" t="s">
        <v>1020</v>
      </c>
      <c r="C495" s="95" t="str">
        <f t="shared" si="6"/>
        <v>09ME-01-PEDT Tool, Pediatric Patient Assessment and Management</v>
      </c>
    </row>
    <row r="496" spans="1:3" x14ac:dyDescent="0.25">
      <c r="A496" s="67" t="s">
        <v>1021</v>
      </c>
      <c r="B496" s="67" t="s">
        <v>1022</v>
      </c>
      <c r="C496" s="95" t="str">
        <f t="shared" si="6"/>
        <v>09ME-01-SHEL Shelter, Medical</v>
      </c>
    </row>
    <row r="497" spans="1:3" x14ac:dyDescent="0.25">
      <c r="A497" s="67" t="s">
        <v>1023</v>
      </c>
      <c r="B497" s="67" t="s">
        <v>1024</v>
      </c>
      <c r="C497" s="95" t="str">
        <f t="shared" si="6"/>
        <v>09ME-02-AWMG Equipment, Airway Management</v>
      </c>
    </row>
    <row r="498" spans="1:3" x14ac:dyDescent="0.25">
      <c r="A498" s="67" t="s">
        <v>1025</v>
      </c>
      <c r="B498" s="67" t="s">
        <v>1026</v>
      </c>
      <c r="C498" s="95" t="str">
        <f t="shared" si="6"/>
        <v>09ME-02-ETCO Monitor, End Tidal CO2, Quantitative/Qualitative</v>
      </c>
    </row>
    <row r="499" spans="1:3" x14ac:dyDescent="0.25">
      <c r="A499" s="67" t="s">
        <v>1027</v>
      </c>
      <c r="B499" s="67" t="s">
        <v>1028</v>
      </c>
      <c r="C499" s="95" t="str">
        <f t="shared" si="6"/>
        <v>09ME-02-OXYE Equipment, Oxygen</v>
      </c>
    </row>
    <row r="500" spans="1:3" x14ac:dyDescent="0.25">
      <c r="A500" s="67" t="s">
        <v>1029</v>
      </c>
      <c r="B500" s="67" t="s">
        <v>1030</v>
      </c>
      <c r="C500" s="95" t="str">
        <f t="shared" si="6"/>
        <v>09ME-02-SUCT Equipment, Suction Units</v>
      </c>
    </row>
    <row r="501" spans="1:3" x14ac:dyDescent="0.25">
      <c r="A501" s="67" t="s">
        <v>1031</v>
      </c>
      <c r="B501" s="67" t="s">
        <v>1032</v>
      </c>
      <c r="C501" s="95" t="str">
        <f t="shared" si="6"/>
        <v>09ME-02-VENT Ventilators</v>
      </c>
    </row>
    <row r="502" spans="1:3" x14ac:dyDescent="0.25">
      <c r="A502" s="67" t="s">
        <v>1033</v>
      </c>
      <c r="B502" s="67" t="s">
        <v>1034</v>
      </c>
      <c r="C502" s="95" t="str">
        <f t="shared" si="6"/>
        <v>09ME-03-BCNI Monitor, Blood Chemistry, Non-Invasive</v>
      </c>
    </row>
    <row r="503" spans="1:3" x14ac:dyDescent="0.25">
      <c r="A503" s="67" t="s">
        <v>1035</v>
      </c>
      <c r="B503" s="67" t="s">
        <v>1036</v>
      </c>
      <c r="C503" s="95" t="str">
        <f t="shared" si="6"/>
        <v>09ME-03-BPSL Equipment, Blood Pressure</v>
      </c>
    </row>
    <row r="504" spans="1:3" x14ac:dyDescent="0.25">
      <c r="A504" s="67" t="s">
        <v>1037</v>
      </c>
      <c r="B504" s="67" t="s">
        <v>1038</v>
      </c>
      <c r="C504" s="95" t="str">
        <f t="shared" si="6"/>
        <v>09ME-03-DEAE Defibrillator, Automated External</v>
      </c>
    </row>
    <row r="505" spans="1:3" x14ac:dyDescent="0.25">
      <c r="A505" s="67" t="s">
        <v>1039</v>
      </c>
      <c r="B505" s="67" t="s">
        <v>1040</v>
      </c>
      <c r="C505" s="95" t="str">
        <f t="shared" si="6"/>
        <v>09ME-03-DEMP Defibrillator/Cardiac Monitors/Pacing</v>
      </c>
    </row>
    <row r="506" spans="1:3" x14ac:dyDescent="0.25">
      <c r="A506" s="67" t="s">
        <v>1041</v>
      </c>
      <c r="B506" s="67" t="s">
        <v>1042</v>
      </c>
      <c r="C506" s="95" t="str">
        <f t="shared" si="6"/>
        <v>09ME-03-GLUM Meters, Glucose</v>
      </c>
    </row>
    <row r="507" spans="1:3" x14ac:dyDescent="0.25">
      <c r="A507" s="67" t="s">
        <v>1043</v>
      </c>
      <c r="B507" s="67" t="s">
        <v>1044</v>
      </c>
      <c r="C507" s="95" t="str">
        <f t="shared" si="6"/>
        <v>09ME-03-MCCD Device, Mechanical Chest Compression</v>
      </c>
    </row>
    <row r="508" spans="1:3" x14ac:dyDescent="0.25">
      <c r="A508" s="67" t="s">
        <v>1045</v>
      </c>
      <c r="B508" s="67" t="s">
        <v>1046</v>
      </c>
      <c r="C508" s="95" t="str">
        <f t="shared" si="6"/>
        <v>09ME-03-OTOP Otoscope/Ophthalmoscope</v>
      </c>
    </row>
    <row r="509" spans="1:3" x14ac:dyDescent="0.25">
      <c r="A509" s="67" t="s">
        <v>1047</v>
      </c>
      <c r="B509" s="67" t="s">
        <v>1048</v>
      </c>
      <c r="C509" s="95" t="str">
        <f t="shared" si="6"/>
        <v>09ME-03-POXI Oximeter, Pulse</v>
      </c>
    </row>
    <row r="510" spans="1:3" x14ac:dyDescent="0.25">
      <c r="A510" s="67" t="s">
        <v>1049</v>
      </c>
      <c r="B510" s="67" t="s">
        <v>1050</v>
      </c>
      <c r="C510" s="95" t="str">
        <f t="shared" ref="C510:C573" si="7">A510&amp;" "&amp;B510</f>
        <v>09ME-03-STET Stethoscope</v>
      </c>
    </row>
    <row r="511" spans="1:3" x14ac:dyDescent="0.25">
      <c r="A511" s="67" t="s">
        <v>1051</v>
      </c>
      <c r="B511" s="67" t="s">
        <v>1052</v>
      </c>
      <c r="C511" s="95" t="str">
        <f t="shared" si="7"/>
        <v>09ME-03-THER Thermometer</v>
      </c>
    </row>
    <row r="512" spans="1:3" x14ac:dyDescent="0.25">
      <c r="A512" s="67" t="s">
        <v>1053</v>
      </c>
      <c r="B512" s="67" t="s">
        <v>1054</v>
      </c>
      <c r="C512" s="95" t="str">
        <f t="shared" si="7"/>
        <v>09ME-04-SPIN Equipment, Spinal Immobilization</v>
      </c>
    </row>
    <row r="513" spans="1:3" x14ac:dyDescent="0.25">
      <c r="A513" s="67" t="s">
        <v>1055</v>
      </c>
      <c r="B513" s="67" t="s">
        <v>1056</v>
      </c>
      <c r="C513" s="95" t="str">
        <f t="shared" si="7"/>
        <v>09ME-04-SPLT Splints, Durable</v>
      </c>
    </row>
    <row r="514" spans="1:3" x14ac:dyDescent="0.25">
      <c r="A514" s="67" t="s">
        <v>1057</v>
      </c>
      <c r="B514" s="67" t="s">
        <v>1058</v>
      </c>
      <c r="C514" s="95" t="str">
        <f t="shared" si="7"/>
        <v>09ME-05-GURN Gurneys</v>
      </c>
    </row>
    <row r="515" spans="1:3" x14ac:dyDescent="0.25">
      <c r="A515" s="67" t="s">
        <v>1059</v>
      </c>
      <c r="B515" s="67" t="s">
        <v>1060</v>
      </c>
      <c r="C515" s="95" t="str">
        <f t="shared" si="7"/>
        <v>09ME-05-LITR Litters/Stretchers</v>
      </c>
    </row>
    <row r="516" spans="1:3" x14ac:dyDescent="0.25">
      <c r="A516" s="67" t="s">
        <v>1061</v>
      </c>
      <c r="B516" s="67" t="s">
        <v>1062</v>
      </c>
      <c r="C516" s="95" t="str">
        <f t="shared" si="7"/>
        <v>09ME-06-PUMP Pump, Intravenous</v>
      </c>
    </row>
    <row r="517" spans="1:3" x14ac:dyDescent="0.25">
      <c r="A517" s="67" t="s">
        <v>1063</v>
      </c>
      <c r="B517" s="67" t="s">
        <v>1064</v>
      </c>
      <c r="C517" s="95" t="str">
        <f t="shared" si="7"/>
        <v>09ME-07-ISOL Equipment, Patient Isolation</v>
      </c>
    </row>
    <row r="518" spans="1:3" x14ac:dyDescent="0.25">
      <c r="A518" s="67" t="s">
        <v>1065</v>
      </c>
      <c r="B518" s="67" t="s">
        <v>1066</v>
      </c>
      <c r="C518" s="95" t="str">
        <f t="shared" si="7"/>
        <v>09ME-07-PCNT Equipment, Pharmaceutical Counting</v>
      </c>
    </row>
    <row r="519" spans="1:3" x14ac:dyDescent="0.25">
      <c r="A519" s="67" t="s">
        <v>1067</v>
      </c>
      <c r="B519" s="67" t="s">
        <v>1068</v>
      </c>
      <c r="C519" s="95" t="str">
        <f t="shared" si="7"/>
        <v>09ME-07-PLBL Equipment, Pharmaceutical Labeling</v>
      </c>
    </row>
    <row r="520" spans="1:3" x14ac:dyDescent="0.25">
      <c r="A520" s="67" t="s">
        <v>1069</v>
      </c>
      <c r="B520" s="67" t="s">
        <v>1070</v>
      </c>
      <c r="C520" s="95" t="str">
        <f t="shared" si="7"/>
        <v>09ME-07-TRAN Equipment, Translation/Accessibility</v>
      </c>
    </row>
    <row r="521" spans="1:3" x14ac:dyDescent="0.25">
      <c r="A521" s="67" t="s">
        <v>1071</v>
      </c>
      <c r="B521" s="67" t="s">
        <v>1072</v>
      </c>
      <c r="C521" s="95" t="str">
        <f t="shared" si="7"/>
        <v>09MS-01-ALPP Pads, Alcohol/Chlorhexidine Prep</v>
      </c>
    </row>
    <row r="522" spans="1:3" x14ac:dyDescent="0.25">
      <c r="A522" s="67" t="s">
        <v>1073</v>
      </c>
      <c r="B522" s="67" t="s">
        <v>1074</v>
      </c>
      <c r="C522" s="95" t="str">
        <f t="shared" si="7"/>
        <v>09MS-01-BAGB Bag, Body, Heavy-Duty</v>
      </c>
    </row>
    <row r="523" spans="1:3" x14ac:dyDescent="0.25">
      <c r="A523" s="67" t="s">
        <v>1075</v>
      </c>
      <c r="B523" s="67" t="s">
        <v>1076</v>
      </c>
      <c r="C523" s="95" t="str">
        <f t="shared" si="7"/>
        <v>09MS-01-BAGP Bag, Personal Belongings</v>
      </c>
    </row>
    <row r="524" spans="1:3" x14ac:dyDescent="0.25">
      <c r="A524" s="67" t="s">
        <v>1077</v>
      </c>
      <c r="B524" s="67" t="s">
        <v>1078</v>
      </c>
      <c r="C524" s="95" t="str">
        <f t="shared" si="7"/>
        <v>09MS-01-KDEB Kit, Debridement, and Supplies</v>
      </c>
    </row>
    <row r="525" spans="1:3" x14ac:dyDescent="0.25">
      <c r="A525" s="67" t="s">
        <v>1079</v>
      </c>
      <c r="B525" s="67" t="s">
        <v>1080</v>
      </c>
      <c r="C525" s="95" t="str">
        <f t="shared" si="7"/>
        <v>09MS-01-LNEN Linens</v>
      </c>
    </row>
    <row r="526" spans="1:3" x14ac:dyDescent="0.25">
      <c r="A526" s="67" t="s">
        <v>1081</v>
      </c>
      <c r="B526" s="67" t="s">
        <v>1082</v>
      </c>
      <c r="C526" s="95" t="str">
        <f t="shared" si="7"/>
        <v>09MS-01-MEDS Supplies, Medication Administration</v>
      </c>
    </row>
    <row r="527" spans="1:3" x14ac:dyDescent="0.25">
      <c r="A527" s="67" t="s">
        <v>1083</v>
      </c>
      <c r="B527" s="67" t="s">
        <v>1084</v>
      </c>
      <c r="C527" s="95" t="str">
        <f t="shared" si="7"/>
        <v>09MS-01-NEAG Needles, Assorted</v>
      </c>
    </row>
    <row r="528" spans="1:3" x14ac:dyDescent="0.25">
      <c r="A528" s="67" t="s">
        <v>1085</v>
      </c>
      <c r="B528" s="67" t="s">
        <v>1086</v>
      </c>
      <c r="C528" s="95" t="str">
        <f t="shared" si="7"/>
        <v>09MS-01-SCRN Screen, Privacy</v>
      </c>
    </row>
    <row r="529" spans="1:3" x14ac:dyDescent="0.25">
      <c r="A529" s="67" t="s">
        <v>1087</v>
      </c>
      <c r="B529" s="67" t="s">
        <v>1088</v>
      </c>
      <c r="C529" s="95" t="str">
        <f t="shared" si="7"/>
        <v>09MS-01-SHER Shears/Scissors, Medical</v>
      </c>
    </row>
    <row r="530" spans="1:3" x14ac:dyDescent="0.25">
      <c r="A530" s="67" t="s">
        <v>1089</v>
      </c>
      <c r="B530" s="67" t="s">
        <v>1090</v>
      </c>
      <c r="C530" s="95" t="str">
        <f t="shared" si="7"/>
        <v>09MS-01-SHEY Shield, Eye Irrigation Lens</v>
      </c>
    </row>
    <row r="531" spans="1:3" x14ac:dyDescent="0.25">
      <c r="A531" s="67" t="s">
        <v>1091</v>
      </c>
      <c r="B531" s="67" t="s">
        <v>1092</v>
      </c>
      <c r="C531" s="95" t="str">
        <f t="shared" si="7"/>
        <v>09MS-01-SKIN Solutions and Applicators, Povidone Iodine</v>
      </c>
    </row>
    <row r="532" spans="1:3" x14ac:dyDescent="0.25">
      <c r="A532" s="67" t="s">
        <v>1093</v>
      </c>
      <c r="B532" s="67" t="s">
        <v>1094</v>
      </c>
      <c r="C532" s="95" t="str">
        <f t="shared" si="7"/>
        <v>09MS-01-SUTR Suture, Various Sizes</v>
      </c>
    </row>
    <row r="533" spans="1:3" x14ac:dyDescent="0.25">
      <c r="A533" s="67" t="s">
        <v>1095</v>
      </c>
      <c r="B533" s="67" t="s">
        <v>1096</v>
      </c>
      <c r="C533" s="95" t="str">
        <f t="shared" si="7"/>
        <v>09MS-01-SUTS Supplies and Materials, Suture</v>
      </c>
    </row>
    <row r="534" spans="1:3" x14ac:dyDescent="0.25">
      <c r="A534" s="67" t="s">
        <v>1097</v>
      </c>
      <c r="B534" s="67" t="s">
        <v>1098</v>
      </c>
      <c r="C534" s="95" t="str">
        <f t="shared" si="7"/>
        <v>09MS-01-TNDP Depressor, Tongue</v>
      </c>
    </row>
    <row r="535" spans="1:3" x14ac:dyDescent="0.25">
      <c r="A535" s="67" t="s">
        <v>1099</v>
      </c>
      <c r="B535" s="67" t="s">
        <v>1100</v>
      </c>
      <c r="C535" s="95" t="str">
        <f t="shared" si="7"/>
        <v>09MS-01-TTAG Tags and Supplies, Triage</v>
      </c>
    </row>
    <row r="536" spans="1:3" x14ac:dyDescent="0.25">
      <c r="A536" s="67" t="s">
        <v>1101</v>
      </c>
      <c r="B536" s="67" t="s">
        <v>1102</v>
      </c>
      <c r="C536" s="95" t="str">
        <f t="shared" si="7"/>
        <v>09MS-02-AWMG Supplies, Airway Management</v>
      </c>
    </row>
    <row r="537" spans="1:3" x14ac:dyDescent="0.25">
      <c r="A537" s="67" t="s">
        <v>1103</v>
      </c>
      <c r="B537" s="67" t="s">
        <v>1104</v>
      </c>
      <c r="C537" s="95" t="str">
        <f t="shared" si="7"/>
        <v>09MS-02-BITE Block, Bite</v>
      </c>
    </row>
    <row r="538" spans="1:3" x14ac:dyDescent="0.25">
      <c r="A538" s="67" t="s">
        <v>1105</v>
      </c>
      <c r="B538" s="67" t="s">
        <v>1106</v>
      </c>
      <c r="C538" s="95" t="str">
        <f t="shared" si="7"/>
        <v>09MS-02-NATU Tubes, Nasogastric</v>
      </c>
    </row>
    <row r="539" spans="1:3" x14ac:dyDescent="0.25">
      <c r="A539" s="67" t="s">
        <v>1107</v>
      </c>
      <c r="B539" s="67" t="s">
        <v>1108</v>
      </c>
      <c r="C539" s="95" t="str">
        <f t="shared" si="7"/>
        <v>09MS-02-NEBU Nebulizer</v>
      </c>
    </row>
    <row r="540" spans="1:3" x14ac:dyDescent="0.25">
      <c r="A540" s="67" t="s">
        <v>1109</v>
      </c>
      <c r="B540" s="67" t="s">
        <v>1110</v>
      </c>
      <c r="C540" s="95" t="str">
        <f t="shared" si="7"/>
        <v>09MS-02-OXYA Supplies, Oxygen Administration</v>
      </c>
    </row>
    <row r="541" spans="1:3" x14ac:dyDescent="0.25">
      <c r="A541" s="67" t="s">
        <v>1111</v>
      </c>
      <c r="B541" s="67" t="s">
        <v>1112</v>
      </c>
      <c r="C541" s="95" t="str">
        <f t="shared" si="7"/>
        <v>09MS-02-SUCT Supplies and Adjuncts, Suction</v>
      </c>
    </row>
    <row r="542" spans="1:3" x14ac:dyDescent="0.25">
      <c r="A542" s="67" t="s">
        <v>1113</v>
      </c>
      <c r="B542" s="67" t="s">
        <v>1114</v>
      </c>
      <c r="C542" s="95" t="str">
        <f t="shared" si="7"/>
        <v>09MS-02-THOR Kit, Thoracostomy and Supplies</v>
      </c>
    </row>
    <row r="543" spans="1:3" x14ac:dyDescent="0.25">
      <c r="A543" s="67" t="s">
        <v>1115</v>
      </c>
      <c r="B543" s="67" t="s">
        <v>1116</v>
      </c>
      <c r="C543" s="95" t="str">
        <f t="shared" si="7"/>
        <v>09MS-03-BAGH Bag, Biohazard</v>
      </c>
    </row>
    <row r="544" spans="1:3" x14ac:dyDescent="0.25">
      <c r="A544" s="67" t="s">
        <v>1117</v>
      </c>
      <c r="B544" s="67" t="s">
        <v>1118</v>
      </c>
      <c r="C544" s="95" t="str">
        <f t="shared" si="7"/>
        <v>09MS-03-BIOD Supplies, Biohazard Disposal</v>
      </c>
    </row>
    <row r="545" spans="1:3" x14ac:dyDescent="0.25">
      <c r="A545" s="67" t="s">
        <v>1119</v>
      </c>
      <c r="B545" s="67" t="s">
        <v>1120</v>
      </c>
      <c r="C545" s="95" t="str">
        <f t="shared" si="7"/>
        <v>09MS-03-DSIN Supplies, Disinfectant and Antiseptic</v>
      </c>
    </row>
    <row r="546" spans="1:3" x14ac:dyDescent="0.25">
      <c r="A546" s="67" t="s">
        <v>1121</v>
      </c>
      <c r="B546" s="67" t="s">
        <v>1122</v>
      </c>
      <c r="C546" s="95" t="str">
        <f t="shared" si="7"/>
        <v>09MS-03-GLVN Gloves, Biomedical, Non-Sterile</v>
      </c>
    </row>
    <row r="547" spans="1:3" x14ac:dyDescent="0.25">
      <c r="A547" s="67" t="s">
        <v>1123</v>
      </c>
      <c r="B547" s="67" t="s">
        <v>1124</v>
      </c>
      <c r="C547" s="95" t="str">
        <f t="shared" si="7"/>
        <v>09MS-03-GLVS Gloves, Biomedical, Sterile</v>
      </c>
    </row>
    <row r="548" spans="1:3" x14ac:dyDescent="0.25">
      <c r="A548" s="67" t="s">
        <v>1125</v>
      </c>
      <c r="B548" s="67" t="s">
        <v>1126</v>
      </c>
      <c r="C548" s="95" t="str">
        <f t="shared" si="7"/>
        <v>09MS-03-HYGP Supplies, Personal Hygiene</v>
      </c>
    </row>
    <row r="549" spans="1:3" x14ac:dyDescent="0.25">
      <c r="A549" s="67" t="s">
        <v>1127</v>
      </c>
      <c r="B549" s="67" t="s">
        <v>1128</v>
      </c>
      <c r="C549" s="95" t="str">
        <f t="shared" si="7"/>
        <v>09MS-03-ISOS Supplies, Body Substance Isolation</v>
      </c>
    </row>
    <row r="550" spans="1:3" x14ac:dyDescent="0.25">
      <c r="A550" s="67" t="s">
        <v>1129</v>
      </c>
      <c r="B550" s="67" t="s">
        <v>1130</v>
      </c>
      <c r="C550" s="95" t="str">
        <f t="shared" si="7"/>
        <v>09MS-04-BAND Bandages and Dressings</v>
      </c>
    </row>
    <row r="551" spans="1:3" x14ac:dyDescent="0.25">
      <c r="A551" s="67" t="s">
        <v>1131</v>
      </c>
      <c r="B551" s="67" t="s">
        <v>1132</v>
      </c>
      <c r="C551" s="95" t="str">
        <f t="shared" si="7"/>
        <v>09MS-04-HSBN Bandages and Products, Hemostatic</v>
      </c>
    </row>
    <row r="552" spans="1:3" x14ac:dyDescent="0.25">
      <c r="A552" s="67" t="s">
        <v>1133</v>
      </c>
      <c r="B552" s="67" t="s">
        <v>1134</v>
      </c>
      <c r="C552" s="95" t="str">
        <f t="shared" si="7"/>
        <v>09MS-04-TAPE Tape, Adhesive</v>
      </c>
    </row>
    <row r="553" spans="1:3" x14ac:dyDescent="0.25">
      <c r="A553" s="67" t="s">
        <v>1135</v>
      </c>
      <c r="B553" s="67" t="s">
        <v>1136</v>
      </c>
      <c r="C553" s="95" t="str">
        <f t="shared" si="7"/>
        <v>09MS-04-TNQT Tourniquet</v>
      </c>
    </row>
    <row r="554" spans="1:3" x14ac:dyDescent="0.25">
      <c r="A554" s="67" t="s">
        <v>1137</v>
      </c>
      <c r="B554" s="67" t="s">
        <v>1138</v>
      </c>
      <c r="C554" s="95" t="str">
        <f t="shared" si="7"/>
        <v>09MS-05-IVBG Bag, Intravenous Pressure Infusion</v>
      </c>
    </row>
    <row r="555" spans="1:3" x14ac:dyDescent="0.25">
      <c r="A555" s="67" t="s">
        <v>1139</v>
      </c>
      <c r="B555" s="67" t="s">
        <v>1140</v>
      </c>
      <c r="C555" s="95" t="str">
        <f t="shared" si="7"/>
        <v>09MS-05-IVSA Supplies, Intravenous Administration</v>
      </c>
    </row>
    <row r="556" spans="1:3" x14ac:dyDescent="0.25">
      <c r="A556" s="67" t="s">
        <v>1141</v>
      </c>
      <c r="B556" s="67" t="s">
        <v>1142</v>
      </c>
      <c r="C556" s="95" t="str">
        <f t="shared" si="7"/>
        <v>09MS-05-NEIO Needles, Intraosseous Infusion</v>
      </c>
    </row>
    <row r="557" spans="1:3" x14ac:dyDescent="0.25">
      <c r="A557" s="67" t="s">
        <v>1143</v>
      </c>
      <c r="B557" s="67" t="s">
        <v>1144</v>
      </c>
      <c r="C557" s="95" t="str">
        <f t="shared" si="7"/>
        <v>09MS-05-SYRC Cartridge Injector, Syringe</v>
      </c>
    </row>
    <row r="558" spans="1:3" x14ac:dyDescent="0.25">
      <c r="A558" s="67" t="s">
        <v>1145</v>
      </c>
      <c r="B558" s="67" t="s">
        <v>1146</v>
      </c>
      <c r="C558" s="95" t="str">
        <f t="shared" si="7"/>
        <v>09MS-05-SYRG Syringe</v>
      </c>
    </row>
    <row r="559" spans="1:3" x14ac:dyDescent="0.25">
      <c r="A559" s="67" t="s">
        <v>1147</v>
      </c>
      <c r="B559" s="67" t="s">
        <v>1148</v>
      </c>
      <c r="C559" s="95" t="str">
        <f t="shared" si="7"/>
        <v>09MS-06-PROB Electrodes/Probes, Monitoring</v>
      </c>
    </row>
    <row r="560" spans="1:3" x14ac:dyDescent="0.25">
      <c r="A560" s="67" t="s">
        <v>1149</v>
      </c>
      <c r="B560" s="67" t="s">
        <v>1150</v>
      </c>
      <c r="C560" s="95" t="str">
        <f t="shared" si="7"/>
        <v>09MS-07-REST Supplies/Systems, Patient Restraint</v>
      </c>
    </row>
    <row r="561" spans="1:3" x14ac:dyDescent="0.25">
      <c r="A561" s="67" t="s">
        <v>1151</v>
      </c>
      <c r="B561" s="67" t="s">
        <v>1152</v>
      </c>
      <c r="C561" s="95" t="str">
        <f t="shared" si="7"/>
        <v>09MS-08-SPIN Supplies, Spinal Immobilization</v>
      </c>
    </row>
    <row r="562" spans="1:3" x14ac:dyDescent="0.25">
      <c r="A562" s="67" t="s">
        <v>1153</v>
      </c>
      <c r="B562" s="67" t="s">
        <v>1154</v>
      </c>
      <c r="C562" s="95" t="str">
        <f t="shared" si="7"/>
        <v>09MS-08-SPLT Splints, Disposable</v>
      </c>
    </row>
    <row r="563" spans="1:3" x14ac:dyDescent="0.25">
      <c r="A563" s="67" t="s">
        <v>1155</v>
      </c>
      <c r="B563" s="67" t="s">
        <v>1156</v>
      </c>
      <c r="C563" s="95" t="str">
        <f t="shared" si="7"/>
        <v>09MS-09-KTOB Kit, Obstetrical</v>
      </c>
    </row>
    <row r="564" spans="1:3" x14ac:dyDescent="0.25">
      <c r="A564" s="67" t="s">
        <v>1157</v>
      </c>
      <c r="B564" s="67" t="s">
        <v>1158</v>
      </c>
      <c r="C564" s="95" t="str">
        <f t="shared" si="7"/>
        <v>09MY-01-ANTH Kit, Anthropology Tools</v>
      </c>
    </row>
    <row r="565" spans="1:3" x14ac:dyDescent="0.25">
      <c r="A565" s="67" t="s">
        <v>1159</v>
      </c>
      <c r="B565" s="67" t="s">
        <v>1160</v>
      </c>
      <c r="C565" s="95" t="str">
        <f t="shared" si="7"/>
        <v>09MY-01-DENT Kit, Odontology Tools</v>
      </c>
    </row>
    <row r="566" spans="1:3" x14ac:dyDescent="0.25">
      <c r="A566" s="67" t="s">
        <v>1161</v>
      </c>
      <c r="B566" s="67" t="s">
        <v>1162</v>
      </c>
      <c r="C566" s="95" t="str">
        <f t="shared" si="7"/>
        <v>09MY-01-DNAK Kit, DNA Tools</v>
      </c>
    </row>
    <row r="567" spans="1:3" x14ac:dyDescent="0.25">
      <c r="A567" s="67" t="s">
        <v>1163</v>
      </c>
      <c r="B567" s="67" t="s">
        <v>1164</v>
      </c>
      <c r="C567" s="95" t="str">
        <f t="shared" si="7"/>
        <v>09MY-01-EMBL Kit, Embalming Tools</v>
      </c>
    </row>
    <row r="568" spans="1:3" x14ac:dyDescent="0.25">
      <c r="A568" s="67" t="s">
        <v>1165</v>
      </c>
      <c r="B568" s="67" t="s">
        <v>1166</v>
      </c>
      <c r="C568" s="95" t="str">
        <f t="shared" si="7"/>
        <v>09MY-01-FPRN Kit, Fingerprinting Tools</v>
      </c>
    </row>
    <row r="569" spans="1:3" x14ac:dyDescent="0.25">
      <c r="A569" s="67" t="s">
        <v>1167</v>
      </c>
      <c r="B569" s="67" t="s">
        <v>1168</v>
      </c>
      <c r="C569" s="95" t="str">
        <f t="shared" si="7"/>
        <v>09MY-01-PATH Kit, Pathology Tools</v>
      </c>
    </row>
    <row r="570" spans="1:3" x14ac:dyDescent="0.25">
      <c r="A570" s="67" t="s">
        <v>1169</v>
      </c>
      <c r="B570" s="67" t="s">
        <v>1170</v>
      </c>
      <c r="C570" s="95" t="str">
        <f t="shared" si="7"/>
        <v>09MY-01-PHOT Kit, Photography Tools</v>
      </c>
    </row>
    <row r="571" spans="1:3" x14ac:dyDescent="0.25">
      <c r="A571" s="67" t="s">
        <v>1171</v>
      </c>
      <c r="B571" s="67" t="s">
        <v>1172</v>
      </c>
      <c r="C571" s="95" t="str">
        <f t="shared" si="7"/>
        <v>09MY-01-SUPT Kit, Mortuary Operations Support</v>
      </c>
    </row>
    <row r="572" spans="1:3" x14ac:dyDescent="0.25">
      <c r="A572" s="67" t="s">
        <v>1173</v>
      </c>
      <c r="B572" s="67" t="s">
        <v>1174</v>
      </c>
      <c r="C572" s="95" t="str">
        <f t="shared" si="7"/>
        <v>09MY-01-XRAY Kit, Radiography Tools</v>
      </c>
    </row>
    <row r="573" spans="1:3" x14ac:dyDescent="0.25">
      <c r="A573" s="67" t="s">
        <v>1175</v>
      </c>
      <c r="B573" s="67" t="s">
        <v>1176</v>
      </c>
      <c r="C573" s="95" t="str">
        <f t="shared" si="7"/>
        <v>09MY-02-BAGS System, Encapsulating Body Storage</v>
      </c>
    </row>
    <row r="574" spans="1:3" x14ac:dyDescent="0.25">
      <c r="A574" s="67" t="s">
        <v>1177</v>
      </c>
      <c r="B574" s="67" t="s">
        <v>1178</v>
      </c>
      <c r="C574" s="95" t="str">
        <f t="shared" ref="C574:C637" si="8">A574&amp;" "&amp;B574</f>
        <v xml:space="preserve">09MY-02-BHST Hoist, Body </v>
      </c>
    </row>
    <row r="575" spans="1:3" x14ac:dyDescent="0.25">
      <c r="A575" s="67" t="s">
        <v>1179</v>
      </c>
      <c r="B575" s="67" t="s">
        <v>1180</v>
      </c>
      <c r="C575" s="95" t="str">
        <f t="shared" si="8"/>
        <v xml:space="preserve">09MY-02-RACK Racking, Lightweight, Portable </v>
      </c>
    </row>
    <row r="576" spans="1:3" x14ac:dyDescent="0.25">
      <c r="A576" s="67" t="s">
        <v>1181</v>
      </c>
      <c r="B576" s="67" t="s">
        <v>1182</v>
      </c>
      <c r="C576" s="95" t="str">
        <f t="shared" si="8"/>
        <v>09MY-02-REFR Refrigerator, Multi-Body</v>
      </c>
    </row>
    <row r="577" spans="1:3" x14ac:dyDescent="0.25">
      <c r="A577" s="67" t="s">
        <v>1183</v>
      </c>
      <c r="B577" s="67" t="s">
        <v>1184</v>
      </c>
      <c r="C577" s="95" t="str">
        <f t="shared" si="8"/>
        <v>09MY-02-TRUK Truck, Church (Casket)</v>
      </c>
    </row>
    <row r="578" spans="1:3" x14ac:dyDescent="0.25">
      <c r="A578" s="67" t="s">
        <v>1185</v>
      </c>
      <c r="B578" s="67" t="s">
        <v>1186</v>
      </c>
      <c r="C578" s="95" t="str">
        <f t="shared" si="8"/>
        <v>09PH-01-ADEN Adenosine</v>
      </c>
    </row>
    <row r="579" spans="1:3" x14ac:dyDescent="0.25">
      <c r="A579" s="67" t="s">
        <v>1187</v>
      </c>
      <c r="B579" s="67" t="s">
        <v>1188</v>
      </c>
      <c r="C579" s="95" t="str">
        <f t="shared" si="8"/>
        <v>09PH-01-ALBU Albuterol</v>
      </c>
    </row>
    <row r="580" spans="1:3" x14ac:dyDescent="0.25">
      <c r="A580" s="67" t="s">
        <v>1189</v>
      </c>
      <c r="B580" s="67" t="s">
        <v>1190</v>
      </c>
      <c r="C580" s="95" t="str">
        <f t="shared" si="8"/>
        <v>09PH-01-AMIO Amiodarone</v>
      </c>
    </row>
    <row r="581" spans="1:3" x14ac:dyDescent="0.25">
      <c r="A581" s="67" t="s">
        <v>1191</v>
      </c>
      <c r="B581" s="67" t="s">
        <v>1192</v>
      </c>
      <c r="C581" s="95" t="str">
        <f t="shared" si="8"/>
        <v>09PH-01-ANTA Antacids</v>
      </c>
    </row>
    <row r="582" spans="1:3" x14ac:dyDescent="0.25">
      <c r="A582" s="67" t="s">
        <v>1193</v>
      </c>
      <c r="B582" s="67" t="s">
        <v>1194</v>
      </c>
      <c r="C582" s="95" t="str">
        <f t="shared" si="8"/>
        <v>09PH-01-ATVT Ipratropium</v>
      </c>
    </row>
    <row r="583" spans="1:3" x14ac:dyDescent="0.25">
      <c r="A583" s="67" t="s">
        <v>1195</v>
      </c>
      <c r="B583" s="67" t="s">
        <v>1196</v>
      </c>
      <c r="C583" s="95" t="str">
        <f t="shared" si="8"/>
        <v>09PH-01-BCLM Beclomethasone</v>
      </c>
    </row>
    <row r="584" spans="1:3" x14ac:dyDescent="0.25">
      <c r="A584" s="67" t="s">
        <v>1197</v>
      </c>
      <c r="B584" s="67" t="s">
        <v>1198</v>
      </c>
      <c r="C584" s="95" t="str">
        <f t="shared" si="8"/>
        <v>09PH-01-CACL Calcium Chloride</v>
      </c>
    </row>
    <row r="585" spans="1:3" x14ac:dyDescent="0.25">
      <c r="A585" s="67" t="s">
        <v>1199</v>
      </c>
      <c r="B585" s="67" t="s">
        <v>1200</v>
      </c>
      <c r="C585" s="95" t="str">
        <f t="shared" si="8"/>
        <v>09PH-01-DEXT Dextrose</v>
      </c>
    </row>
    <row r="586" spans="1:3" x14ac:dyDescent="0.25">
      <c r="A586" s="67" t="s">
        <v>1201</v>
      </c>
      <c r="B586" s="67" t="s">
        <v>1202</v>
      </c>
      <c r="C586" s="95" t="str">
        <f t="shared" si="8"/>
        <v>09PH-01-DIPH Diphenhydramine</v>
      </c>
    </row>
    <row r="587" spans="1:3" x14ac:dyDescent="0.25">
      <c r="A587" s="67" t="s">
        <v>1203</v>
      </c>
      <c r="B587" s="67" t="s">
        <v>1204</v>
      </c>
      <c r="C587" s="95" t="str">
        <f t="shared" si="8"/>
        <v>09PH-01-DOPA Dopamine</v>
      </c>
    </row>
    <row r="588" spans="1:3" x14ac:dyDescent="0.25">
      <c r="A588" s="67" t="s">
        <v>1205</v>
      </c>
      <c r="B588" s="67" t="s">
        <v>1206</v>
      </c>
      <c r="C588" s="95" t="str">
        <f t="shared" si="8"/>
        <v>09PH-01-ELEC Fluid, Electrolyte Replacement, Oral</v>
      </c>
    </row>
    <row r="589" spans="1:3" x14ac:dyDescent="0.25">
      <c r="A589" s="67" t="s">
        <v>1207</v>
      </c>
      <c r="B589" s="67" t="s">
        <v>1208</v>
      </c>
      <c r="C589" s="95" t="str">
        <f t="shared" si="8"/>
        <v>09PH-01-EPIA Epinephrine, Auto-Injector</v>
      </c>
    </row>
    <row r="590" spans="1:3" x14ac:dyDescent="0.25">
      <c r="A590" s="67" t="s">
        <v>1209</v>
      </c>
      <c r="B590" s="67" t="s">
        <v>1210</v>
      </c>
      <c r="C590" s="95" t="str">
        <f t="shared" si="8"/>
        <v>09PH-01-EPIN Norepinephrine</v>
      </c>
    </row>
    <row r="591" spans="1:3" x14ac:dyDescent="0.25">
      <c r="A591" s="67" t="s">
        <v>1211</v>
      </c>
      <c r="B591" s="67" t="s">
        <v>1212</v>
      </c>
      <c r="C591" s="95" t="str">
        <f t="shared" si="8"/>
        <v>09PH-01-EPIP Epinephrine</v>
      </c>
    </row>
    <row r="592" spans="1:3" x14ac:dyDescent="0.25">
      <c r="A592" s="67" t="s">
        <v>1213</v>
      </c>
      <c r="B592" s="67" t="s">
        <v>1214</v>
      </c>
      <c r="C592" s="95" t="str">
        <f t="shared" si="8"/>
        <v>09PH-01-FURO Furosemide</v>
      </c>
    </row>
    <row r="593" spans="1:3" x14ac:dyDescent="0.25">
      <c r="A593" s="67" t="s">
        <v>1215</v>
      </c>
      <c r="B593" s="67" t="s">
        <v>1216</v>
      </c>
      <c r="C593" s="95" t="str">
        <f t="shared" si="8"/>
        <v>09PH-01-GLUC Glucagon</v>
      </c>
    </row>
    <row r="594" spans="1:3" x14ac:dyDescent="0.25">
      <c r="A594" s="67" t="s">
        <v>1217</v>
      </c>
      <c r="B594" s="67" t="s">
        <v>1218</v>
      </c>
      <c r="C594" s="95" t="str">
        <f t="shared" si="8"/>
        <v>09PH-01-LIDO Lidocaine, all concentrations</v>
      </c>
    </row>
    <row r="595" spans="1:3" x14ac:dyDescent="0.25">
      <c r="A595" s="67" t="s">
        <v>1219</v>
      </c>
      <c r="B595" s="67" t="s">
        <v>1220</v>
      </c>
      <c r="C595" s="95" t="str">
        <f t="shared" si="8"/>
        <v>09PH-01-MASU Magnesium Sulfate</v>
      </c>
    </row>
    <row r="596" spans="1:3" x14ac:dyDescent="0.25">
      <c r="A596" s="67" t="s">
        <v>1221</v>
      </c>
      <c r="B596" s="67" t="s">
        <v>1222</v>
      </c>
      <c r="C596" s="95" t="str">
        <f t="shared" si="8"/>
        <v>09PH-01-METP Methylprednisolone</v>
      </c>
    </row>
    <row r="597" spans="1:3" x14ac:dyDescent="0.25">
      <c r="A597" s="67" t="s">
        <v>1223</v>
      </c>
      <c r="B597" s="67" t="s">
        <v>1224</v>
      </c>
      <c r="C597" s="95" t="str">
        <f t="shared" si="8"/>
        <v>09PH-01-NTRO Nitroglycerin</v>
      </c>
    </row>
    <row r="598" spans="1:3" x14ac:dyDescent="0.25">
      <c r="A598" s="67" t="s">
        <v>1225</v>
      </c>
      <c r="B598" s="67" t="s">
        <v>1226</v>
      </c>
      <c r="C598" s="95" t="str">
        <f t="shared" si="8"/>
        <v>09PH-01-OXYG Oxygen</v>
      </c>
    </row>
    <row r="599" spans="1:3" x14ac:dyDescent="0.25">
      <c r="A599" s="67" t="s">
        <v>1227</v>
      </c>
      <c r="B599" s="67" t="s">
        <v>1228</v>
      </c>
      <c r="C599" s="95" t="str">
        <f t="shared" si="8"/>
        <v>09PH-01-POLY Polysporin Ointment</v>
      </c>
    </row>
    <row r="600" spans="1:3" x14ac:dyDescent="0.25">
      <c r="A600" s="67" t="s">
        <v>1229</v>
      </c>
      <c r="B600" s="67" t="s">
        <v>1230</v>
      </c>
      <c r="C600" s="95" t="str">
        <f t="shared" si="8"/>
        <v>09PH-01-RING Ringers Solution, Lactated</v>
      </c>
    </row>
    <row r="601" spans="1:3" x14ac:dyDescent="0.25">
      <c r="A601" s="67" t="s">
        <v>1231</v>
      </c>
      <c r="B601" s="67" t="s">
        <v>1232</v>
      </c>
      <c r="C601" s="95" t="str">
        <f t="shared" si="8"/>
        <v>09PH-01-SALI Saline Solution</v>
      </c>
    </row>
    <row r="602" spans="1:3" x14ac:dyDescent="0.25">
      <c r="A602" s="67" t="s">
        <v>1233</v>
      </c>
      <c r="B602" s="67" t="s">
        <v>1234</v>
      </c>
      <c r="C602" s="95" t="str">
        <f t="shared" si="8"/>
        <v>09PH-01-SISU Silver Sulfadiazine Cream</v>
      </c>
    </row>
    <row r="603" spans="1:3" x14ac:dyDescent="0.25">
      <c r="A603" s="67" t="s">
        <v>1235</v>
      </c>
      <c r="B603" s="67" t="s">
        <v>1236</v>
      </c>
      <c r="C603" s="95" t="str">
        <f t="shared" si="8"/>
        <v>09PH-01-SOBI Sodium Bicarbonate</v>
      </c>
    </row>
    <row r="604" spans="1:3" x14ac:dyDescent="0.25">
      <c r="A604" s="67" t="s">
        <v>1237</v>
      </c>
      <c r="B604" s="67" t="s">
        <v>1238</v>
      </c>
      <c r="C604" s="95" t="str">
        <f t="shared" si="8"/>
        <v>09PH-01-TCOP Tetracaine Ophthalmic</v>
      </c>
    </row>
    <row r="605" spans="1:3" x14ac:dyDescent="0.25">
      <c r="A605" s="67" t="s">
        <v>1239</v>
      </c>
      <c r="B605" s="67" t="s">
        <v>1240</v>
      </c>
      <c r="C605" s="95" t="str">
        <f t="shared" si="8"/>
        <v>09PH-01-THIA Thiamine</v>
      </c>
    </row>
    <row r="606" spans="1:3" x14ac:dyDescent="0.25">
      <c r="A606" s="67" t="s">
        <v>1241</v>
      </c>
      <c r="B606" s="67" t="s">
        <v>1242</v>
      </c>
      <c r="C606" s="95" t="str">
        <f t="shared" si="8"/>
        <v>09PH-01-TXA Tranexamic Acid</v>
      </c>
    </row>
    <row r="607" spans="1:3" x14ac:dyDescent="0.25">
      <c r="A607" s="67" t="s">
        <v>1243</v>
      </c>
      <c r="B607" s="67" t="s">
        <v>1244</v>
      </c>
      <c r="C607" s="95" t="str">
        <f t="shared" si="8"/>
        <v>09PH-01-WATR Water, Sterile</v>
      </c>
    </row>
    <row r="608" spans="1:3" x14ac:dyDescent="0.25">
      <c r="A608" s="67" t="s">
        <v>1245</v>
      </c>
      <c r="B608" s="67" t="s">
        <v>1246</v>
      </c>
      <c r="C608" s="95" t="str">
        <f t="shared" si="8"/>
        <v>09PH-02-ACET Acetaminophen</v>
      </c>
    </row>
    <row r="609" spans="1:3" x14ac:dyDescent="0.25">
      <c r="A609" s="67" t="s">
        <v>1247</v>
      </c>
      <c r="B609" s="67" t="s">
        <v>1248</v>
      </c>
      <c r="C609" s="95" t="str">
        <f t="shared" si="8"/>
        <v>09PH-02-ASA Acetylsalicylic Acid</v>
      </c>
    </row>
    <row r="610" spans="1:3" x14ac:dyDescent="0.25">
      <c r="A610" s="67" t="s">
        <v>1249</v>
      </c>
      <c r="B610" s="67" t="s">
        <v>1250</v>
      </c>
      <c r="C610" s="95" t="str">
        <f t="shared" si="8"/>
        <v>09PH-02-FENT Fentanyl</v>
      </c>
    </row>
    <row r="611" spans="1:3" x14ac:dyDescent="0.25">
      <c r="A611" s="67" t="s">
        <v>1251</v>
      </c>
      <c r="B611" s="67" t="s">
        <v>1252</v>
      </c>
      <c r="C611" s="95" t="str">
        <f t="shared" si="8"/>
        <v>09PH-02-IBUP Ibuprofen</v>
      </c>
    </row>
    <row r="612" spans="1:3" x14ac:dyDescent="0.25">
      <c r="A612" s="67" t="s">
        <v>1253</v>
      </c>
      <c r="B612" s="67" t="s">
        <v>1254</v>
      </c>
      <c r="C612" s="95" t="str">
        <f t="shared" si="8"/>
        <v>09PH-02-KETA Ketamine</v>
      </c>
    </row>
    <row r="613" spans="1:3" x14ac:dyDescent="0.25">
      <c r="A613" s="67" t="s">
        <v>1255</v>
      </c>
      <c r="B613" s="67" t="s">
        <v>1256</v>
      </c>
      <c r="C613" s="95" t="str">
        <f t="shared" si="8"/>
        <v>09PH-02-KETO Ketorolac</v>
      </c>
    </row>
    <row r="614" spans="1:3" x14ac:dyDescent="0.25">
      <c r="A614" s="67" t="s">
        <v>1257</v>
      </c>
      <c r="B614" s="67" t="s">
        <v>1258</v>
      </c>
      <c r="C614" s="95" t="str">
        <f t="shared" si="8"/>
        <v>09PH-02-MZLM Midazolam</v>
      </c>
    </row>
    <row r="615" spans="1:3" x14ac:dyDescent="0.25">
      <c r="A615" s="67" t="s">
        <v>1259</v>
      </c>
      <c r="B615" s="67" t="s">
        <v>1260</v>
      </c>
      <c r="C615" s="95" t="str">
        <f t="shared" si="8"/>
        <v>09PH-03-AMOX Amoxicillin</v>
      </c>
    </row>
    <row r="616" spans="1:3" x14ac:dyDescent="0.25">
      <c r="A616" s="67" t="s">
        <v>1261</v>
      </c>
      <c r="B616" s="67" t="s">
        <v>1262</v>
      </c>
      <c r="C616" s="95" t="str">
        <f t="shared" si="8"/>
        <v>09PH-03-CEPH Cephalexin</v>
      </c>
    </row>
    <row r="617" spans="1:3" x14ac:dyDescent="0.25">
      <c r="A617" s="67" t="s">
        <v>1263</v>
      </c>
      <c r="B617" s="67" t="s">
        <v>1264</v>
      </c>
      <c r="C617" s="95" t="str">
        <f t="shared" si="8"/>
        <v>09PH-03-CHLO Chloramphenicol</v>
      </c>
    </row>
    <row r="618" spans="1:3" x14ac:dyDescent="0.25">
      <c r="A618" s="67" t="s">
        <v>1265</v>
      </c>
      <c r="B618" s="67" t="s">
        <v>1266</v>
      </c>
      <c r="C618" s="95" t="str">
        <f t="shared" si="8"/>
        <v>09PH-03-CPRO Ciprofloxacin</v>
      </c>
    </row>
    <row r="619" spans="1:3" x14ac:dyDescent="0.25">
      <c r="A619" s="67" t="s">
        <v>1267</v>
      </c>
      <c r="B619" s="67" t="s">
        <v>1268</v>
      </c>
      <c r="C619" s="95" t="str">
        <f t="shared" si="8"/>
        <v>09PH-03-DOXY Doxycycline</v>
      </c>
    </row>
    <row r="620" spans="1:3" x14ac:dyDescent="0.25">
      <c r="A620" s="67" t="s">
        <v>1269</v>
      </c>
      <c r="B620" s="67" t="s">
        <v>1270</v>
      </c>
      <c r="C620" s="95" t="str">
        <f t="shared" si="8"/>
        <v>09PH-03-ERYT Erythromycin</v>
      </c>
    </row>
    <row r="621" spans="1:3" x14ac:dyDescent="0.25">
      <c r="A621" s="67" t="s">
        <v>1271</v>
      </c>
      <c r="B621" s="67" t="s">
        <v>1272</v>
      </c>
      <c r="C621" s="95" t="str">
        <f t="shared" si="8"/>
        <v>09PH-03-GENT Gentamicin</v>
      </c>
    </row>
    <row r="622" spans="1:3" x14ac:dyDescent="0.25">
      <c r="A622" s="67" t="s">
        <v>1273</v>
      </c>
      <c r="B622" s="67" t="s">
        <v>1274</v>
      </c>
      <c r="C622" s="95" t="str">
        <f t="shared" si="8"/>
        <v>09PH-03-MZOL Metronidazole</v>
      </c>
    </row>
    <row r="623" spans="1:3" x14ac:dyDescent="0.25">
      <c r="A623" s="67" t="s">
        <v>1275</v>
      </c>
      <c r="B623" s="67" t="s">
        <v>1276</v>
      </c>
      <c r="C623" s="95" t="str">
        <f t="shared" si="8"/>
        <v>09PH-03-NEUR Neuraminidase Inhibitors</v>
      </c>
    </row>
    <row r="624" spans="1:3" x14ac:dyDescent="0.25">
      <c r="A624" s="67" t="s">
        <v>1277</v>
      </c>
      <c r="B624" s="67" t="s">
        <v>1278</v>
      </c>
      <c r="C624" s="95" t="str">
        <f t="shared" si="8"/>
        <v>09PH-03-OPHE Ophthalmic Erythromycin</v>
      </c>
    </row>
    <row r="625" spans="1:3" x14ac:dyDescent="0.25">
      <c r="A625" s="67" t="s">
        <v>1279</v>
      </c>
      <c r="B625" s="67" t="s">
        <v>1280</v>
      </c>
      <c r="C625" s="95" t="str">
        <f t="shared" si="8"/>
        <v>09PH-03-TRIM Trimethoprim/Sulfamethoxazole</v>
      </c>
    </row>
    <row r="626" spans="1:3" x14ac:dyDescent="0.25">
      <c r="A626" s="67" t="s">
        <v>1281</v>
      </c>
      <c r="B626" s="67" t="s">
        <v>1282</v>
      </c>
      <c r="C626" s="95" t="str">
        <f t="shared" si="8"/>
        <v>09PH-04-MOSU Morphine Sulfate</v>
      </c>
    </row>
    <row r="627" spans="1:3" x14ac:dyDescent="0.25">
      <c r="A627" s="67" t="s">
        <v>1283</v>
      </c>
      <c r="B627" s="67" t="s">
        <v>1284</v>
      </c>
      <c r="C627" s="95" t="str">
        <f t="shared" si="8"/>
        <v>09PH-04-NALX Naloxone</v>
      </c>
    </row>
    <row r="628" spans="1:3" x14ac:dyDescent="0.25">
      <c r="A628" s="67" t="s">
        <v>1285</v>
      </c>
      <c r="B628" s="67" t="s">
        <v>1286</v>
      </c>
      <c r="C628" s="95" t="str">
        <f t="shared" si="8"/>
        <v>09PH-05-ATSF Atropine Sulfate</v>
      </c>
    </row>
    <row r="629" spans="1:3" x14ac:dyDescent="0.25">
      <c r="A629" s="67" t="s">
        <v>1287</v>
      </c>
      <c r="B629" s="67" t="s">
        <v>1288</v>
      </c>
      <c r="C629" s="95" t="str">
        <f t="shared" si="8"/>
        <v>09PH-05-CALG Calcium Gluconate</v>
      </c>
    </row>
    <row r="630" spans="1:3" x14ac:dyDescent="0.25">
      <c r="A630" s="67" t="s">
        <v>1289</v>
      </c>
      <c r="B630" s="67" t="s">
        <v>1290</v>
      </c>
      <c r="C630" s="95" t="str">
        <f t="shared" si="8"/>
        <v>09PH-05-CANA CANA Auto-Injector</v>
      </c>
    </row>
    <row r="631" spans="1:3" x14ac:dyDescent="0.25">
      <c r="A631" s="67" t="s">
        <v>1291</v>
      </c>
      <c r="B631" s="67" t="s">
        <v>1292</v>
      </c>
      <c r="C631" s="95" t="str">
        <f t="shared" si="8"/>
        <v>09PH-05-COBL Hydroxocobalamin</v>
      </c>
    </row>
    <row r="632" spans="1:3" x14ac:dyDescent="0.25">
      <c r="A632" s="67" t="s">
        <v>1293</v>
      </c>
      <c r="B632" s="67" t="s">
        <v>1294</v>
      </c>
      <c r="C632" s="95" t="str">
        <f t="shared" si="8"/>
        <v>09PH-05-DTPC Ca-DTPA, Pentetate Calcium Trisodium Injection</v>
      </c>
    </row>
    <row r="633" spans="1:3" x14ac:dyDescent="0.25">
      <c r="A633" s="67" t="s">
        <v>1295</v>
      </c>
      <c r="B633" s="67" t="s">
        <v>1296</v>
      </c>
      <c r="C633" s="95" t="str">
        <f t="shared" si="8"/>
        <v>09PH-05-DTPZ Zn-DTPA, Pentetate Zinc Trisodium Injection</v>
      </c>
    </row>
    <row r="634" spans="1:3" x14ac:dyDescent="0.25">
      <c r="A634" s="67" t="s">
        <v>1297</v>
      </c>
      <c r="B634" s="67" t="s">
        <v>1298</v>
      </c>
      <c r="C634" s="95" t="str">
        <f t="shared" si="8"/>
        <v>09PH-05-METB Methylene Blue</v>
      </c>
    </row>
    <row r="635" spans="1:3" x14ac:dyDescent="0.25">
      <c r="A635" s="67" t="s">
        <v>1299</v>
      </c>
      <c r="B635" s="67" t="s">
        <v>1300</v>
      </c>
      <c r="C635" s="95" t="str">
        <f t="shared" si="8"/>
        <v>09PH-05-NAAK Nerve Agent Antidote Kit (NAAK)</v>
      </c>
    </row>
    <row r="636" spans="1:3" x14ac:dyDescent="0.25">
      <c r="A636" s="67" t="s">
        <v>1301</v>
      </c>
      <c r="B636" s="67" t="s">
        <v>1302</v>
      </c>
      <c r="C636" s="95" t="str">
        <f t="shared" si="8"/>
        <v>09PH-05-POTI Potassium Iodide</v>
      </c>
    </row>
    <row r="637" spans="1:3" x14ac:dyDescent="0.25">
      <c r="A637" s="67" t="s">
        <v>1303</v>
      </c>
      <c r="B637" s="67" t="s">
        <v>1304</v>
      </c>
      <c r="C637" s="95" t="str">
        <f t="shared" si="8"/>
        <v>09PH-05-PRAL Pralidoxime Chloride</v>
      </c>
    </row>
    <row r="638" spans="1:3" x14ac:dyDescent="0.25">
      <c r="A638" s="67" t="s">
        <v>1305</v>
      </c>
      <c r="B638" s="67" t="s">
        <v>1306</v>
      </c>
      <c r="C638" s="95" t="str">
        <f t="shared" ref="C638:C701" si="9">A638&amp;" "&amp;B638</f>
        <v>09PH-05-PRUS Prussian Blue</v>
      </c>
    </row>
    <row r="639" spans="1:3" x14ac:dyDescent="0.25">
      <c r="A639" s="67" t="s">
        <v>1307</v>
      </c>
      <c r="B639" s="67" t="s">
        <v>1308</v>
      </c>
      <c r="C639" s="95" t="str">
        <f t="shared" si="9"/>
        <v>09PH-05-SOTH Sodium Thiosulfate</v>
      </c>
    </row>
    <row r="640" spans="1:3" x14ac:dyDescent="0.25">
      <c r="A640" s="67" t="s">
        <v>1309</v>
      </c>
      <c r="B640" s="67" t="s">
        <v>1310</v>
      </c>
      <c r="C640" s="95" t="str">
        <f t="shared" si="9"/>
        <v>09PH-06-GRAN Granisetron</v>
      </c>
    </row>
    <row r="641" spans="1:3" x14ac:dyDescent="0.25">
      <c r="A641" s="67" t="s">
        <v>1311</v>
      </c>
      <c r="B641" s="67" t="s">
        <v>1312</v>
      </c>
      <c r="C641" s="95" t="str">
        <f t="shared" si="9"/>
        <v>09PH-06-LOPE Loperamide</v>
      </c>
    </row>
    <row r="642" spans="1:3" x14ac:dyDescent="0.25">
      <c r="A642" s="67" t="s">
        <v>1313</v>
      </c>
      <c r="B642" s="67" t="s">
        <v>1314</v>
      </c>
      <c r="C642" s="95" t="str">
        <f t="shared" si="9"/>
        <v>09PH-06-ONDN Ondansetron</v>
      </c>
    </row>
    <row r="643" spans="1:3" x14ac:dyDescent="0.25">
      <c r="A643" s="67" t="s">
        <v>1315</v>
      </c>
      <c r="B643" s="67" t="s">
        <v>1316</v>
      </c>
      <c r="C643" s="95" t="str">
        <f t="shared" si="9"/>
        <v>09PH-07-DIAZ Diazepam</v>
      </c>
    </row>
    <row r="644" spans="1:3" x14ac:dyDescent="0.25">
      <c r="A644" s="67" t="s">
        <v>1317</v>
      </c>
      <c r="B644" s="67" t="s">
        <v>1318</v>
      </c>
      <c r="C644" s="95" t="str">
        <f t="shared" si="9"/>
        <v>09PH-07-FOSP Fosphenytoin</v>
      </c>
    </row>
    <row r="645" spans="1:3" x14ac:dyDescent="0.25">
      <c r="A645" s="67" t="s">
        <v>1319</v>
      </c>
      <c r="B645" s="67" t="s">
        <v>1320</v>
      </c>
      <c r="C645" s="95" t="str">
        <f t="shared" si="9"/>
        <v>09PH-07-LORA Lorazepam</v>
      </c>
    </row>
    <row r="646" spans="1:3" x14ac:dyDescent="0.25">
      <c r="A646" s="67" t="s">
        <v>1321</v>
      </c>
      <c r="B646" s="67" t="s">
        <v>1322</v>
      </c>
      <c r="C646" s="95" t="str">
        <f t="shared" si="9"/>
        <v>09PH-07-PHNT Phenytoin</v>
      </c>
    </row>
    <row r="647" spans="1:3" x14ac:dyDescent="0.25">
      <c r="A647" s="67" t="s">
        <v>1323</v>
      </c>
      <c r="B647" s="67" t="s">
        <v>1324</v>
      </c>
      <c r="C647" s="95" t="str">
        <f t="shared" si="9"/>
        <v>09TR-01-CSIM Equipment, Training/Casualty Simulation</v>
      </c>
    </row>
    <row r="648" spans="1:3" x14ac:dyDescent="0.25">
      <c r="A648" s="67" t="s">
        <v>1325</v>
      </c>
      <c r="B648" s="67" t="s">
        <v>1326</v>
      </c>
      <c r="C648" s="95" t="str">
        <f t="shared" si="9"/>
        <v>09TR-01-MKIT Supplies, Moulage</v>
      </c>
    </row>
    <row r="649" spans="1:3" x14ac:dyDescent="0.25">
      <c r="A649" s="67" t="s">
        <v>1327</v>
      </c>
      <c r="B649" s="67" t="s">
        <v>1328</v>
      </c>
      <c r="C649" s="95" t="str">
        <f t="shared" si="9"/>
        <v>09TR-01-SAIT Simulator, Auto Injector, Training</v>
      </c>
    </row>
    <row r="650" spans="1:3" x14ac:dyDescent="0.25">
      <c r="A650" s="67" t="s">
        <v>1329</v>
      </c>
      <c r="B650" s="67" t="s">
        <v>1330</v>
      </c>
      <c r="C650" s="95" t="str">
        <f t="shared" si="9"/>
        <v>10BC-00-BATT Batteries, All Types, Sizes</v>
      </c>
    </row>
    <row r="651" spans="1:3" x14ac:dyDescent="0.25">
      <c r="A651" s="67" t="s">
        <v>1331</v>
      </c>
      <c r="B651" s="67" t="s">
        <v>1332</v>
      </c>
      <c r="C651" s="95" t="str">
        <f t="shared" si="9"/>
        <v>10BC-00-FCEL Cells, Fuel</v>
      </c>
    </row>
    <row r="652" spans="1:3" x14ac:dyDescent="0.25">
      <c r="A652" s="67" t="s">
        <v>1333</v>
      </c>
      <c r="B652" s="67" t="s">
        <v>1334</v>
      </c>
      <c r="C652" s="95" t="str">
        <f t="shared" si="9"/>
        <v>10BC-00-SOLR Chargers</v>
      </c>
    </row>
    <row r="653" spans="1:3" x14ac:dyDescent="0.25">
      <c r="A653" s="67" t="s">
        <v>1335</v>
      </c>
      <c r="B653" s="67" t="s">
        <v>1336</v>
      </c>
      <c r="C653" s="95" t="str">
        <f t="shared" si="9"/>
        <v>10GE-00-GENR Generators</v>
      </c>
    </row>
    <row r="654" spans="1:3" x14ac:dyDescent="0.25">
      <c r="A654" s="67" t="s">
        <v>1337</v>
      </c>
      <c r="B654" s="67" t="s">
        <v>1338</v>
      </c>
      <c r="C654" s="95" t="str">
        <f t="shared" si="9"/>
        <v>10PE-00-BCON Conditioners, Battery</v>
      </c>
    </row>
    <row r="655" spans="1:3" x14ac:dyDescent="0.25">
      <c r="A655" s="67" t="s">
        <v>1339</v>
      </c>
      <c r="B655" s="67" t="s">
        <v>1340</v>
      </c>
      <c r="C655" s="95" t="str">
        <f t="shared" si="9"/>
        <v>10PE-00-GFCI Equipment, Ground Fault Circuit Interruption</v>
      </c>
    </row>
    <row r="656" spans="1:3" x14ac:dyDescent="0.25">
      <c r="A656" s="67" t="s">
        <v>1341</v>
      </c>
      <c r="B656" s="67" t="s">
        <v>1342</v>
      </c>
      <c r="C656" s="95" t="str">
        <f t="shared" si="9"/>
        <v>10PE-00-INVT Inverters</v>
      </c>
    </row>
    <row r="657" spans="1:3" x14ac:dyDescent="0.25">
      <c r="A657" s="67" t="s">
        <v>1343</v>
      </c>
      <c r="B657" s="67" t="s">
        <v>1344</v>
      </c>
      <c r="C657" s="95" t="str">
        <f t="shared" si="9"/>
        <v>10PE-00-PCDS System, Power Conditioning</v>
      </c>
    </row>
    <row r="658" spans="1:3" x14ac:dyDescent="0.25">
      <c r="A658" s="67" t="s">
        <v>1345</v>
      </c>
      <c r="B658" s="67" t="s">
        <v>1346</v>
      </c>
      <c r="C658" s="95" t="str">
        <f t="shared" si="9"/>
        <v>10PE-00-PTSW Switch, Power Transfer</v>
      </c>
    </row>
    <row r="659" spans="1:3" x14ac:dyDescent="0.25">
      <c r="A659" s="67" t="s">
        <v>1347</v>
      </c>
      <c r="B659" s="67" t="s">
        <v>1348</v>
      </c>
      <c r="C659" s="95" t="str">
        <f t="shared" si="9"/>
        <v>10PE-00-RECT Rectifiers</v>
      </c>
    </row>
    <row r="660" spans="1:3" x14ac:dyDescent="0.25">
      <c r="A660" s="67" t="s">
        <v>1349</v>
      </c>
      <c r="B660" s="67" t="s">
        <v>1350</v>
      </c>
      <c r="C660" s="95" t="str">
        <f t="shared" si="9"/>
        <v>10PE-00-REEL Reels, Electric Cord</v>
      </c>
    </row>
    <row r="661" spans="1:3" x14ac:dyDescent="0.25">
      <c r="A661" s="67" t="s">
        <v>1351</v>
      </c>
      <c r="B661" s="67" t="s">
        <v>1352</v>
      </c>
      <c r="C661" s="95" t="str">
        <f t="shared" si="9"/>
        <v>10PE-00-UPS Supply, Uninterruptible Power (UPS)</v>
      </c>
    </row>
    <row r="662" spans="1:3" x14ac:dyDescent="0.25">
      <c r="A662" s="67" t="s">
        <v>1353</v>
      </c>
      <c r="B662" s="67" t="s">
        <v>1354</v>
      </c>
      <c r="C662" s="95" t="str">
        <f t="shared" si="9"/>
        <v>10PE-01-PCHG Chargers, Phone and Radio</v>
      </c>
    </row>
    <row r="663" spans="1:3" x14ac:dyDescent="0.25">
      <c r="A663" s="67" t="s">
        <v>1355</v>
      </c>
      <c r="B663" s="67" t="s">
        <v>1356</v>
      </c>
      <c r="C663" s="95" t="str">
        <f t="shared" si="9"/>
        <v>10PE-01-WCHG Chargers, Power Chair</v>
      </c>
    </row>
    <row r="664" spans="1:3" x14ac:dyDescent="0.25">
      <c r="A664" s="67" t="s">
        <v>1357</v>
      </c>
      <c r="B664" s="67" t="s">
        <v>1358</v>
      </c>
      <c r="C664" s="95" t="str">
        <f t="shared" si="9"/>
        <v>11RE-00-RFCB References, CBRNE</v>
      </c>
    </row>
    <row r="665" spans="1:3" x14ac:dyDescent="0.25">
      <c r="A665" s="67" t="s">
        <v>1359</v>
      </c>
      <c r="B665" s="67" t="s">
        <v>1360</v>
      </c>
      <c r="C665" s="95" t="str">
        <f t="shared" si="9"/>
        <v>11RE-00-RFDB Databases, Reference</v>
      </c>
    </row>
    <row r="666" spans="1:3" x14ac:dyDescent="0.25">
      <c r="A666" s="67" t="s">
        <v>1361</v>
      </c>
      <c r="B666" s="67" t="s">
        <v>1362</v>
      </c>
      <c r="C666" s="95" t="str">
        <f t="shared" si="9"/>
        <v>11RE-00-RFEX References, Field Expedient</v>
      </c>
    </row>
    <row r="667" spans="1:3" x14ac:dyDescent="0.25">
      <c r="A667" s="67" t="s">
        <v>1363</v>
      </c>
      <c r="B667" s="67" t="s">
        <v>1364</v>
      </c>
      <c r="C667" s="95" t="str">
        <f t="shared" si="9"/>
        <v>11RE-00-RFNC Reference Materials, Non-CBRNE</v>
      </c>
    </row>
    <row r="668" spans="1:3" x14ac:dyDescent="0.25">
      <c r="A668" s="67" t="s">
        <v>1365</v>
      </c>
      <c r="B668" s="67" t="s">
        <v>1366</v>
      </c>
      <c r="C668" s="95" t="str">
        <f t="shared" si="9"/>
        <v>12TR-00-H2OT Trailer, Water/Source</v>
      </c>
    </row>
    <row r="669" spans="1:3" x14ac:dyDescent="0.25">
      <c r="A669" s="67" t="s">
        <v>1367</v>
      </c>
      <c r="B669" s="67" t="s">
        <v>1368</v>
      </c>
      <c r="C669" s="95" t="str">
        <f t="shared" si="9"/>
        <v>12TR-00-MOVR Mover, Prime, for Equipment/Water Trailers</v>
      </c>
    </row>
    <row r="670" spans="1:3" x14ac:dyDescent="0.25">
      <c r="A670" s="67" t="s">
        <v>1369</v>
      </c>
      <c r="B670" s="67" t="s">
        <v>1370</v>
      </c>
      <c r="C670" s="95" t="str">
        <f t="shared" si="9"/>
        <v>12TR-00-TEQP Trailer, Equipment</v>
      </c>
    </row>
    <row r="671" spans="1:3" x14ac:dyDescent="0.25">
      <c r="A671" s="67" t="s">
        <v>1371</v>
      </c>
      <c r="B671" s="67" t="s">
        <v>1372</v>
      </c>
      <c r="C671" s="95" t="str">
        <f t="shared" si="9"/>
        <v>12VE-00-ABUS Vehicle, Mass Casualty Transport</v>
      </c>
    </row>
    <row r="672" spans="1:3" x14ac:dyDescent="0.25">
      <c r="A672" s="67" t="s">
        <v>1373</v>
      </c>
      <c r="B672" s="67" t="s">
        <v>1374</v>
      </c>
      <c r="C672" s="95" t="str">
        <f t="shared" si="9"/>
        <v>12VE-00-CMDV Vehicle, Command, Mobile</v>
      </c>
    </row>
    <row r="673" spans="1:3" x14ac:dyDescent="0.25">
      <c r="A673" s="67" t="s">
        <v>1375</v>
      </c>
      <c r="B673" s="67" t="s">
        <v>1376</v>
      </c>
      <c r="C673" s="95" t="str">
        <f t="shared" si="9"/>
        <v>12VE-00-MISS Vehicle, Specialized Mission</v>
      </c>
    </row>
    <row r="674" spans="1:3" x14ac:dyDescent="0.25">
      <c r="A674" s="67" t="s">
        <v>1377</v>
      </c>
      <c r="B674" s="67" t="s">
        <v>1378</v>
      </c>
      <c r="C674" s="95" t="str">
        <f t="shared" si="9"/>
        <v>12VE-00-SPEC Vehicle, Specialized Emergency Management</v>
      </c>
    </row>
    <row r="675" spans="1:3" x14ac:dyDescent="0.25">
      <c r="A675" s="67" t="s">
        <v>1379</v>
      </c>
      <c r="B675" s="67" t="s">
        <v>1380</v>
      </c>
      <c r="C675" s="95" t="str">
        <f t="shared" si="9"/>
        <v>13IT-00-ALRT System, Alert/Notification</v>
      </c>
    </row>
    <row r="676" spans="1:3" x14ac:dyDescent="0.25">
      <c r="A676" s="67" t="s">
        <v>1381</v>
      </c>
      <c r="B676" s="67" t="s">
        <v>1382</v>
      </c>
      <c r="C676" s="95" t="str">
        <f t="shared" si="9"/>
        <v>13IT-00-DACQ Data Acquisition</v>
      </c>
    </row>
    <row r="677" spans="1:3" x14ac:dyDescent="0.25">
      <c r="A677" s="67" t="s">
        <v>1383</v>
      </c>
      <c r="B677" s="67" t="s">
        <v>1384</v>
      </c>
      <c r="C677" s="95" t="str">
        <f t="shared" si="9"/>
        <v>13IT-00-DEXC Data Exchange and Interoperability</v>
      </c>
    </row>
    <row r="678" spans="1:3" x14ac:dyDescent="0.25">
      <c r="A678" s="67" t="s">
        <v>1385</v>
      </c>
      <c r="B678" s="67" t="s">
        <v>1386</v>
      </c>
      <c r="C678" s="95" t="str">
        <f t="shared" si="9"/>
        <v>13IT-00-DFSN Data Fusion/Synthesis</v>
      </c>
    </row>
    <row r="679" spans="1:3" x14ac:dyDescent="0.25">
      <c r="A679" s="67" t="s">
        <v>1387</v>
      </c>
      <c r="B679" s="67" t="s">
        <v>1388</v>
      </c>
      <c r="C679" s="95" t="str">
        <f t="shared" si="9"/>
        <v>13IT-00-FACE Software, Facial Recognition</v>
      </c>
    </row>
    <row r="680" spans="1:3" x14ac:dyDescent="0.25">
      <c r="A680" s="67" t="s">
        <v>1389</v>
      </c>
      <c r="B680" s="67" t="s">
        <v>1390</v>
      </c>
      <c r="C680" s="95" t="str">
        <f t="shared" si="9"/>
        <v>13IT-00-FEES Fees, Usage, for Databases Containing Terrorist or Cyber Threat Information</v>
      </c>
    </row>
    <row r="681" spans="1:3" x14ac:dyDescent="0.25">
      <c r="A681" s="67" t="s">
        <v>1391</v>
      </c>
      <c r="B681" s="67" t="s">
        <v>1392</v>
      </c>
      <c r="C681" s="95" t="str">
        <f t="shared" si="9"/>
        <v>13IT-00-INTL Systems, Intelligence Sharing</v>
      </c>
    </row>
    <row r="682" spans="1:3" x14ac:dyDescent="0.25">
      <c r="A682" s="67" t="s">
        <v>1393</v>
      </c>
      <c r="B682" s="67" t="s">
        <v>1394</v>
      </c>
      <c r="C682" s="95" t="str">
        <f t="shared" si="9"/>
        <v>13IT-00-SGNT Software, Investigative, Signals Intelligence</v>
      </c>
    </row>
    <row r="683" spans="1:3" x14ac:dyDescent="0.25">
      <c r="A683" s="67" t="s">
        <v>1395</v>
      </c>
      <c r="B683" s="67" t="s">
        <v>1396</v>
      </c>
      <c r="C683" s="95" t="str">
        <f t="shared" si="9"/>
        <v>13LE-00-SURV Equipment, Law Enforcement Surveillance</v>
      </c>
    </row>
    <row r="684" spans="1:3" x14ac:dyDescent="0.25">
      <c r="A684" s="67" t="s">
        <v>1397</v>
      </c>
      <c r="B684" s="67" t="s">
        <v>1398</v>
      </c>
      <c r="C684" s="95" t="str">
        <f t="shared" si="9"/>
        <v>14CI-00-COOP System, Information Technology Contingency Operations</v>
      </c>
    </row>
    <row r="685" spans="1:3" x14ac:dyDescent="0.25">
      <c r="A685" s="67" t="s">
        <v>1399</v>
      </c>
      <c r="B685" s="67" t="s">
        <v>1400</v>
      </c>
      <c r="C685" s="95" t="str">
        <f t="shared" si="9"/>
        <v>14EX-00-BCAN Receptacles, Trash, Blast-Resistant</v>
      </c>
    </row>
    <row r="686" spans="1:3" x14ac:dyDescent="0.25">
      <c r="A686" s="67" t="s">
        <v>1401</v>
      </c>
      <c r="B686" s="67" t="s">
        <v>1402</v>
      </c>
      <c r="C686" s="95" t="str">
        <f t="shared" si="9"/>
        <v>14EX-00-BSIR Systems, Building, Blast/Shock/Impact Resistant</v>
      </c>
    </row>
    <row r="687" spans="1:3" x14ac:dyDescent="0.25">
      <c r="A687" s="67" t="s">
        <v>1403</v>
      </c>
      <c r="B687" s="67" t="s">
        <v>1404</v>
      </c>
      <c r="C687" s="95" t="str">
        <f t="shared" si="9"/>
        <v>14SW-01-ALRM Systems/Sensors, Alarm</v>
      </c>
    </row>
    <row r="688" spans="1:3" x14ac:dyDescent="0.25">
      <c r="A688" s="67" t="s">
        <v>1405</v>
      </c>
      <c r="B688" s="67" t="s">
        <v>1406</v>
      </c>
      <c r="C688" s="95" t="str">
        <f t="shared" si="9"/>
        <v>14SW-01-ASTN Network, Acoustic Sensor Triangulation</v>
      </c>
    </row>
    <row r="689" spans="1:3" x14ac:dyDescent="0.25">
      <c r="A689" s="67" t="s">
        <v>1407</v>
      </c>
      <c r="B689" s="67" t="s">
        <v>1408</v>
      </c>
      <c r="C689" s="95" t="str">
        <f t="shared" si="9"/>
        <v>14SW-01-DOOR Doors and Gates, Impact Resistant</v>
      </c>
    </row>
    <row r="690" spans="1:3" x14ac:dyDescent="0.25">
      <c r="A690" s="67" t="s">
        <v>1409</v>
      </c>
      <c r="B690" s="67" t="s">
        <v>1410</v>
      </c>
      <c r="C690" s="95" t="str">
        <f t="shared" si="9"/>
        <v>14SW-01-EXTM System, Fire Extinguisher Monitoring</v>
      </c>
    </row>
    <row r="691" spans="1:3" x14ac:dyDescent="0.25">
      <c r="A691" s="67" t="s">
        <v>1411</v>
      </c>
      <c r="B691" s="67" t="s">
        <v>1412</v>
      </c>
      <c r="C691" s="95" t="str">
        <f t="shared" si="9"/>
        <v>14SW-01-LITE Lighting, Area, Fixed</v>
      </c>
    </row>
    <row r="692" spans="1:3" x14ac:dyDescent="0.25">
      <c r="A692" s="67" t="s">
        <v>1413</v>
      </c>
      <c r="B692" s="67" t="s">
        <v>1414</v>
      </c>
      <c r="C692" s="95" t="str">
        <f t="shared" si="9"/>
        <v>14SW-01-LRHW Long Range Hailing and Warning Device</v>
      </c>
    </row>
    <row r="693" spans="1:3" x14ac:dyDescent="0.25">
      <c r="A693" s="67" t="s">
        <v>1415</v>
      </c>
      <c r="B693" s="67" t="s">
        <v>1416</v>
      </c>
      <c r="C693" s="95" t="str">
        <f t="shared" si="9"/>
        <v>14SW-01-PACS System, Physical Access Control</v>
      </c>
    </row>
    <row r="694" spans="1:3" x14ac:dyDescent="0.25">
      <c r="A694" s="67" t="s">
        <v>1417</v>
      </c>
      <c r="B694" s="67" t="s">
        <v>1418</v>
      </c>
      <c r="C694" s="95" t="str">
        <f t="shared" si="9"/>
        <v>14SW-01-SIDP Systems, Personnel Identification</v>
      </c>
    </row>
    <row r="695" spans="1:3" x14ac:dyDescent="0.25">
      <c r="A695" s="67" t="s">
        <v>1419</v>
      </c>
      <c r="B695" s="67" t="s">
        <v>1420</v>
      </c>
      <c r="C695" s="95" t="str">
        <f t="shared" si="9"/>
        <v>14SW-01-SIDV Systems, Vehicle Identification</v>
      </c>
    </row>
    <row r="696" spans="1:3" x14ac:dyDescent="0.25">
      <c r="A696" s="67" t="s">
        <v>1421</v>
      </c>
      <c r="B696" s="67" t="s">
        <v>1422</v>
      </c>
      <c r="C696" s="95" t="str">
        <f t="shared" si="9"/>
        <v>14SW-01-SNSR Sensors/Alarms, System and Infrastructure Monitoring, Standalone</v>
      </c>
    </row>
    <row r="697" spans="1:3" x14ac:dyDescent="0.25">
      <c r="A697" s="67" t="s">
        <v>1423</v>
      </c>
      <c r="B697" s="67" t="s">
        <v>1424</v>
      </c>
      <c r="C697" s="95" t="str">
        <f t="shared" si="9"/>
        <v>14SW-01-VIDA Systems, Video Assessment, Security</v>
      </c>
    </row>
    <row r="698" spans="1:3" x14ac:dyDescent="0.25">
      <c r="A698" s="67" t="s">
        <v>1425</v>
      </c>
      <c r="B698" s="67" t="s">
        <v>1426</v>
      </c>
      <c r="C698" s="95" t="str">
        <f t="shared" si="9"/>
        <v>14SW-01-WALL Barriers: Fences; Jersey Walls</v>
      </c>
    </row>
    <row r="699" spans="1:3" x14ac:dyDescent="0.25">
      <c r="A699" s="67" t="s">
        <v>1427</v>
      </c>
      <c r="B699" s="67" t="s">
        <v>1428</v>
      </c>
      <c r="C699" s="95" t="str">
        <f t="shared" si="9"/>
        <v>14SW-02-HSCN Equipment, Hull Scanning</v>
      </c>
    </row>
    <row r="700" spans="1:3" x14ac:dyDescent="0.25">
      <c r="A700" s="67" t="s">
        <v>1429</v>
      </c>
      <c r="B700" s="67" t="s">
        <v>1430</v>
      </c>
      <c r="C700" s="95" t="str">
        <f t="shared" si="9"/>
        <v>14SW-02-RADR Systems, Radar</v>
      </c>
    </row>
    <row r="701" spans="1:3" x14ac:dyDescent="0.25">
      <c r="A701" s="67" t="s">
        <v>1431</v>
      </c>
      <c r="B701" s="67" t="s">
        <v>1432</v>
      </c>
      <c r="C701" s="95" t="str">
        <f t="shared" si="9"/>
        <v>14SW-02-SONR Systems, Sonar</v>
      </c>
    </row>
    <row r="702" spans="1:3" x14ac:dyDescent="0.25">
      <c r="A702" s="67" t="s">
        <v>1433</v>
      </c>
      <c r="B702" s="67" t="s">
        <v>1434</v>
      </c>
      <c r="C702" s="95" t="str">
        <f t="shared" ref="C702:C765" si="10">A702&amp;" "&amp;B702</f>
        <v>14SW-02-VBAR Barriers, Vessel</v>
      </c>
    </row>
    <row r="703" spans="1:3" x14ac:dyDescent="0.25">
      <c r="A703" s="67" t="s">
        <v>1435</v>
      </c>
      <c r="B703" s="67" t="s">
        <v>1436</v>
      </c>
      <c r="C703" s="95" t="str">
        <f t="shared" si="10"/>
        <v>15IN-00-PLSN System, Pulsed Neutron Activation, Non-Invasive</v>
      </c>
    </row>
    <row r="704" spans="1:3" x14ac:dyDescent="0.25">
      <c r="A704" s="67" t="s">
        <v>1437</v>
      </c>
      <c r="B704" s="67" t="s">
        <v>1438</v>
      </c>
      <c r="C704" s="95" t="str">
        <f t="shared" si="10"/>
        <v>15IN-00-RADR Radar, Ground/Wall Penetrating</v>
      </c>
    </row>
    <row r="705" spans="1:3" x14ac:dyDescent="0.25">
      <c r="A705" s="67" t="s">
        <v>1439</v>
      </c>
      <c r="B705" s="67" t="s">
        <v>1440</v>
      </c>
      <c r="C705" s="95" t="str">
        <f t="shared" si="10"/>
        <v>15IN-00-XRAY System, Mobile Search &amp; Inspection; X-Ray</v>
      </c>
    </row>
    <row r="706" spans="1:3" x14ac:dyDescent="0.25">
      <c r="A706" s="67" t="s">
        <v>1441</v>
      </c>
      <c r="B706" s="67" t="s">
        <v>1442</v>
      </c>
      <c r="C706" s="95" t="str">
        <f t="shared" si="10"/>
        <v>15SC-00-PMON Monitors, Portal</v>
      </c>
    </row>
    <row r="707" spans="1:3" x14ac:dyDescent="0.25">
      <c r="A707" s="67" t="s">
        <v>1443</v>
      </c>
      <c r="B707" s="67" t="s">
        <v>1444</v>
      </c>
      <c r="C707" s="95" t="str">
        <f t="shared" si="10"/>
        <v>15SC-00-PMSP Monitor, Portal, Spectroscopic</v>
      </c>
    </row>
    <row r="708" spans="1:3" x14ac:dyDescent="0.25">
      <c r="A708" s="67" t="s">
        <v>1445</v>
      </c>
      <c r="B708" s="67" t="s">
        <v>1446</v>
      </c>
      <c r="C708" s="95" t="str">
        <f t="shared" si="10"/>
        <v>15SC-00-PPSS Systems, Personnel/Package Screening</v>
      </c>
    </row>
    <row r="709" spans="1:3" x14ac:dyDescent="0.25">
      <c r="A709" s="67" t="s">
        <v>1447</v>
      </c>
      <c r="B709" s="67" t="s">
        <v>1448</v>
      </c>
      <c r="C709" s="95" t="str">
        <f t="shared" si="10"/>
        <v>16AC-01-ACRL Equipment and Supplies, Large Animal Capture and Restraint</v>
      </c>
    </row>
    <row r="710" spans="1:3" x14ac:dyDescent="0.25">
      <c r="A710" s="67" t="s">
        <v>1449</v>
      </c>
      <c r="B710" s="67" t="s">
        <v>1450</v>
      </c>
      <c r="C710" s="95" t="str">
        <f t="shared" si="10"/>
        <v>16AC-01-ACRS Equipment and Supplies, Small Animal Capture and Restraint</v>
      </c>
    </row>
    <row r="711" spans="1:3" x14ac:dyDescent="0.25">
      <c r="A711" s="67" t="s">
        <v>1451</v>
      </c>
      <c r="B711" s="67" t="s">
        <v>1452</v>
      </c>
      <c r="C711" s="95" t="str">
        <f t="shared" si="10"/>
        <v>16AC-02-AHEL Equipment and Supplies, Large Animal Housing</v>
      </c>
    </row>
    <row r="712" spans="1:3" x14ac:dyDescent="0.25">
      <c r="A712" s="67" t="s">
        <v>1453</v>
      </c>
      <c r="B712" s="67" t="s">
        <v>1454</v>
      </c>
      <c r="C712" s="95" t="str">
        <f t="shared" si="10"/>
        <v>16AC-02-AHES Equipment and Supplies, Small Animal Housing</v>
      </c>
    </row>
    <row r="713" spans="1:3" x14ac:dyDescent="0.25">
      <c r="A713" s="67" t="s">
        <v>1455</v>
      </c>
      <c r="B713" s="67" t="s">
        <v>1456</v>
      </c>
      <c r="C713" s="95" t="str">
        <f t="shared" si="10"/>
        <v>16AC-03-ATEL Equipment and Supplies, Large Animal Transportation</v>
      </c>
    </row>
    <row r="714" spans="1:3" x14ac:dyDescent="0.25">
      <c r="A714" s="67" t="s">
        <v>1457</v>
      </c>
      <c r="B714" s="67" t="s">
        <v>1458</v>
      </c>
      <c r="C714" s="95" t="str">
        <f t="shared" si="10"/>
        <v>16AC-03-ATES Equipment and Supplies, Small Animal Transportation</v>
      </c>
    </row>
    <row r="715" spans="1:3" x14ac:dyDescent="0.25">
      <c r="A715" s="67" t="s">
        <v>1459</v>
      </c>
      <c r="B715" s="67" t="s">
        <v>1460</v>
      </c>
      <c r="C715" s="95" t="str">
        <f t="shared" si="10"/>
        <v>16AC-04-VETL Equipment and Supplies, Large Animal Veterinary Care</v>
      </c>
    </row>
    <row r="716" spans="1:3" x14ac:dyDescent="0.25">
      <c r="A716" s="67" t="s">
        <v>1461</v>
      </c>
      <c r="B716" s="67" t="s">
        <v>1462</v>
      </c>
      <c r="C716" s="95" t="str">
        <f t="shared" si="10"/>
        <v>16AC-04-VETS Equipment and Supplies, Small Animal Veterinary Care</v>
      </c>
    </row>
    <row r="717" spans="1:3" x14ac:dyDescent="0.25">
      <c r="A717" s="67" t="s">
        <v>1463</v>
      </c>
      <c r="B717" s="67" t="s">
        <v>1464</v>
      </c>
      <c r="C717" s="95" t="str">
        <f t="shared" si="10"/>
        <v>16AD-01-BIOS Biosecurity</v>
      </c>
    </row>
    <row r="718" spans="1:3" x14ac:dyDescent="0.25">
      <c r="A718" s="67" t="s">
        <v>1465</v>
      </c>
      <c r="B718" s="67" t="s">
        <v>1466</v>
      </c>
      <c r="C718" s="95" t="str">
        <f t="shared" si="10"/>
        <v>16AD-01-FORM Forms, Records and Permits, Animal Disease</v>
      </c>
    </row>
    <row r="719" spans="1:3" x14ac:dyDescent="0.25">
      <c r="A719" s="67" t="s">
        <v>1467</v>
      </c>
      <c r="B719" s="67" t="s">
        <v>1468</v>
      </c>
      <c r="C719" s="95" t="str">
        <f t="shared" si="10"/>
        <v>16AD-01-PMKL Kit, Post-Mortem, Large Animal</v>
      </c>
    </row>
    <row r="720" spans="1:3" x14ac:dyDescent="0.25">
      <c r="A720" s="67" t="s">
        <v>1469</v>
      </c>
      <c r="B720" s="67" t="s">
        <v>1470</v>
      </c>
      <c r="C720" s="95" t="str">
        <f t="shared" si="10"/>
        <v>16AD-01-PMKS Kit, Post-Mortem, Small Animal</v>
      </c>
    </row>
    <row r="721" spans="1:3" x14ac:dyDescent="0.25">
      <c r="A721" s="67" t="s">
        <v>1471</v>
      </c>
      <c r="B721" s="67" t="s">
        <v>1472</v>
      </c>
      <c r="C721" s="95" t="str">
        <f t="shared" si="10"/>
        <v>16AD-01-PPE Personal Protective Equipment</v>
      </c>
    </row>
    <row r="722" spans="1:3" x14ac:dyDescent="0.25">
      <c r="A722" s="67" t="s">
        <v>1473</v>
      </c>
      <c r="B722" s="67" t="s">
        <v>1474</v>
      </c>
      <c r="C722" s="95" t="str">
        <f t="shared" si="10"/>
        <v>16AD-01-SPLD Supplies, Diagnostic</v>
      </c>
    </row>
    <row r="723" spans="1:3" x14ac:dyDescent="0.25">
      <c r="A723" s="67" t="s">
        <v>1475</v>
      </c>
      <c r="B723" s="67" t="s">
        <v>1476</v>
      </c>
      <c r="C723" s="95" t="str">
        <f t="shared" si="10"/>
        <v>16AD-01-SPLE Supplies, Euthanasia</v>
      </c>
    </row>
    <row r="724" spans="1:3" x14ac:dyDescent="0.25">
      <c r="A724" s="67" t="s">
        <v>1477</v>
      </c>
      <c r="B724" s="67" t="s">
        <v>1478</v>
      </c>
      <c r="C724" s="95" t="str">
        <f t="shared" si="10"/>
        <v>16AD-02-PCRA Equipment, PCR Amplification</v>
      </c>
    </row>
    <row r="725" spans="1:3" x14ac:dyDescent="0.25">
      <c r="A725" s="67" t="s">
        <v>1479</v>
      </c>
      <c r="B725" s="67" t="s">
        <v>1480</v>
      </c>
      <c r="C725" s="95" t="str">
        <f t="shared" si="10"/>
        <v>16AD-02-PCRE Equipment, PCR Extraction</v>
      </c>
    </row>
    <row r="726" spans="1:3" x14ac:dyDescent="0.25">
      <c r="A726" s="67" t="s">
        <v>1481</v>
      </c>
      <c r="B726" s="67" t="s">
        <v>1482</v>
      </c>
      <c r="C726" s="95" t="str">
        <f t="shared" si="10"/>
        <v>16AD-02-PCRO Equipment, PCR Other</v>
      </c>
    </row>
    <row r="727" spans="1:3" x14ac:dyDescent="0.25">
      <c r="A727" s="67" t="s">
        <v>1483</v>
      </c>
      <c r="B727" s="67" t="s">
        <v>1484</v>
      </c>
      <c r="C727" s="95" t="str">
        <f t="shared" si="10"/>
        <v>16AD-02-VIRI Equipment, Virus Isolation</v>
      </c>
    </row>
    <row r="728" spans="1:3" x14ac:dyDescent="0.25">
      <c r="A728" s="67" t="s">
        <v>1485</v>
      </c>
      <c r="B728" s="67" t="s">
        <v>1486</v>
      </c>
      <c r="C728" s="95" t="str">
        <f t="shared" si="10"/>
        <v>16AD-03-IDNT Supplies, Animal Identification</v>
      </c>
    </row>
    <row r="729" spans="1:3" x14ac:dyDescent="0.25">
      <c r="A729" s="67" t="s">
        <v>1487</v>
      </c>
      <c r="B729" s="67" t="s">
        <v>1488</v>
      </c>
      <c r="C729" s="95" t="str">
        <f t="shared" si="10"/>
        <v>16AD-03-ISYS System, Animal Identification</v>
      </c>
    </row>
    <row r="730" spans="1:3" x14ac:dyDescent="0.25">
      <c r="A730" s="67" t="s">
        <v>1489</v>
      </c>
      <c r="B730" s="67" t="s">
        <v>1490</v>
      </c>
      <c r="C730" s="95" t="str">
        <f t="shared" si="10"/>
        <v>16AD-03-RFID Radio Frequency Information Devices</v>
      </c>
    </row>
    <row r="731" spans="1:3" x14ac:dyDescent="0.25">
      <c r="A731" s="67" t="s">
        <v>1491</v>
      </c>
      <c r="B731" s="67" t="s">
        <v>1492</v>
      </c>
      <c r="C731" s="95" t="str">
        <f t="shared" si="10"/>
        <v>16AD-03-TAGS Tags and markers</v>
      </c>
    </row>
    <row r="732" spans="1:3" x14ac:dyDescent="0.25">
      <c r="A732" s="67" t="s">
        <v>1493</v>
      </c>
      <c r="B732" s="67" t="s">
        <v>1494</v>
      </c>
      <c r="C732" s="95" t="str">
        <f t="shared" si="10"/>
        <v>16AD-03-TSYS Systems to Track Animal Movement</v>
      </c>
    </row>
    <row r="733" spans="1:3" x14ac:dyDescent="0.25">
      <c r="A733" s="67" t="s">
        <v>1495</v>
      </c>
      <c r="B733" s="67" t="s">
        <v>1496</v>
      </c>
      <c r="C733" s="95" t="str">
        <f t="shared" si="10"/>
        <v>16AD-04-BOLT Equipment, Euthanasia, Non-Electrical</v>
      </c>
    </row>
    <row r="734" spans="1:3" x14ac:dyDescent="0.25">
      <c r="A734" s="67" t="s">
        <v>1497</v>
      </c>
      <c r="B734" s="67" t="s">
        <v>1498</v>
      </c>
      <c r="C734" s="95" t="str">
        <f t="shared" si="10"/>
        <v>16AD-04-ELEC Equipment, Euthanasia, Electrical</v>
      </c>
    </row>
    <row r="735" spans="1:3" x14ac:dyDescent="0.25">
      <c r="A735" s="67" t="s">
        <v>1499</v>
      </c>
      <c r="B735" s="67" t="s">
        <v>1500</v>
      </c>
      <c r="C735" s="95" t="str">
        <f t="shared" si="10"/>
        <v>16AD-04-FOAM Foam, Depopulation, Water-Based</v>
      </c>
    </row>
    <row r="736" spans="1:3" x14ac:dyDescent="0.25">
      <c r="A736" s="67" t="s">
        <v>1501</v>
      </c>
      <c r="B736" s="67" t="s">
        <v>1502</v>
      </c>
      <c r="C736" s="95" t="str">
        <f t="shared" si="10"/>
        <v>16AD-05-SCDC Supplies, Chemical Disinfection of Carcasses</v>
      </c>
    </row>
    <row r="737" spans="1:3" x14ac:dyDescent="0.25">
      <c r="A737" s="67" t="s">
        <v>1503</v>
      </c>
      <c r="B737" s="67" t="s">
        <v>1504</v>
      </c>
      <c r="C737" s="95" t="str">
        <f t="shared" si="10"/>
        <v>16AD-05-SCDE Supplies, Chemical Disinfection of Environment</v>
      </c>
    </row>
    <row r="738" spans="1:3" x14ac:dyDescent="0.25">
      <c r="A738" s="67" t="s">
        <v>1505</v>
      </c>
      <c r="B738" s="67" t="s">
        <v>1506</v>
      </c>
      <c r="C738" s="95" t="str">
        <f t="shared" si="10"/>
        <v>16AD-05-SPDC Supplies, Physical Disinfection of Carcasses</v>
      </c>
    </row>
    <row r="739" spans="1:3" x14ac:dyDescent="0.25">
      <c r="A739" s="67" t="s">
        <v>1507</v>
      </c>
      <c r="B739" s="67" t="s">
        <v>1508</v>
      </c>
      <c r="C739" s="95" t="str">
        <f t="shared" si="10"/>
        <v>16AD-05-SPDE Supplies, Physical Disinfection of Environment</v>
      </c>
    </row>
    <row r="740" spans="1:3" x14ac:dyDescent="0.25">
      <c r="A740" s="67" t="s">
        <v>1509</v>
      </c>
      <c r="B740" s="67" t="s">
        <v>1510</v>
      </c>
      <c r="C740" s="95" t="str">
        <f t="shared" si="10"/>
        <v>16AD-06-ALKA Equipment and Supplies, Alkaline Hydrolysis</v>
      </c>
    </row>
    <row r="741" spans="1:3" x14ac:dyDescent="0.25">
      <c r="A741" s="67" t="s">
        <v>1511</v>
      </c>
      <c r="B741" s="67" t="s">
        <v>1512</v>
      </c>
      <c r="C741" s="95" t="str">
        <f t="shared" si="10"/>
        <v>16AD-06-ANAE Equipment and Supplies, Anaerobic Digestion</v>
      </c>
    </row>
    <row r="742" spans="1:3" x14ac:dyDescent="0.25">
      <c r="A742" s="67" t="s">
        <v>1513</v>
      </c>
      <c r="B742" s="67" t="s">
        <v>1514</v>
      </c>
      <c r="C742" s="95" t="str">
        <f t="shared" si="10"/>
        <v>16AD-06-BURN Supplies and Equipment, Thermal Disposal</v>
      </c>
    </row>
    <row r="743" spans="1:3" x14ac:dyDescent="0.25">
      <c r="A743" s="67" t="s">
        <v>1515</v>
      </c>
      <c r="B743" s="67" t="s">
        <v>1516</v>
      </c>
      <c r="C743" s="95" t="str">
        <f t="shared" si="10"/>
        <v>16AD-06-BURY Equipment and Supplies, Burial</v>
      </c>
    </row>
    <row r="744" spans="1:3" x14ac:dyDescent="0.25">
      <c r="A744" s="67" t="s">
        <v>1517</v>
      </c>
      <c r="B744" s="67" t="s">
        <v>1518</v>
      </c>
      <c r="C744" s="95" t="str">
        <f t="shared" si="10"/>
        <v>16AD-06-COMP Equipment and Supplies, Composting</v>
      </c>
    </row>
    <row r="745" spans="1:3" x14ac:dyDescent="0.25">
      <c r="A745" s="67" t="s">
        <v>1519</v>
      </c>
      <c r="B745" s="67" t="s">
        <v>1520</v>
      </c>
      <c r="C745" s="95" t="str">
        <f t="shared" si="10"/>
        <v>16AD-06-GASI Equipment and Supplies, Gasification</v>
      </c>
    </row>
    <row r="746" spans="1:3" x14ac:dyDescent="0.25">
      <c r="A746" s="67" t="s">
        <v>1521</v>
      </c>
      <c r="B746" s="67" t="s">
        <v>1522</v>
      </c>
      <c r="C746" s="95" t="str">
        <f t="shared" si="10"/>
        <v>16AD-06-PLAS Equipment and Supplies, Plasma vitrification</v>
      </c>
    </row>
    <row r="747" spans="1:3" x14ac:dyDescent="0.25">
      <c r="A747" s="67" t="s">
        <v>1523</v>
      </c>
      <c r="B747" s="67" t="s">
        <v>1524</v>
      </c>
      <c r="C747" s="95" t="str">
        <f t="shared" si="10"/>
        <v>16AD-06-REND Equipment and Supplies, Rendering</v>
      </c>
    </row>
    <row r="748" spans="1:3" x14ac:dyDescent="0.25">
      <c r="A748" s="67" t="s">
        <v>1525</v>
      </c>
      <c r="B748" s="67" t="s">
        <v>1526</v>
      </c>
      <c r="C748" s="95" t="str">
        <f t="shared" si="10"/>
        <v>16AD-07-ANTX Animal Treatments</v>
      </c>
    </row>
    <row r="749" spans="1:3" x14ac:dyDescent="0.25">
      <c r="A749" s="67" t="s">
        <v>1527</v>
      </c>
      <c r="B749" s="67" t="s">
        <v>1528</v>
      </c>
      <c r="C749" s="95" t="str">
        <f t="shared" si="10"/>
        <v>16AD-08-TRNO Training and Education Materials for Officials</v>
      </c>
    </row>
    <row r="750" spans="1:3" x14ac:dyDescent="0.25">
      <c r="A750" s="67" t="s">
        <v>1529</v>
      </c>
      <c r="B750" s="67" t="s">
        <v>1530</v>
      </c>
      <c r="C750" s="95" t="str">
        <f t="shared" si="10"/>
        <v>16AD-08-TRNP Training and Education Materials for the Public</v>
      </c>
    </row>
    <row r="751" spans="1:3" x14ac:dyDescent="0.25">
      <c r="A751" s="67" t="s">
        <v>1531</v>
      </c>
      <c r="B751" s="67" t="s">
        <v>1532</v>
      </c>
      <c r="C751" s="95" t="str">
        <f t="shared" si="10"/>
        <v>17WC-00-BOAT Watercraft, CBRNE Prevention and Response</v>
      </c>
    </row>
    <row r="752" spans="1:3" x14ac:dyDescent="0.25">
      <c r="A752" s="67" t="s">
        <v>1533</v>
      </c>
      <c r="B752" s="67" t="s">
        <v>1534</v>
      </c>
      <c r="C752" s="95" t="str">
        <f t="shared" si="10"/>
        <v>17WC-00-WCMA Modifications/Accessories, Watercraft</v>
      </c>
    </row>
    <row r="753" spans="1:3" x14ac:dyDescent="0.25">
      <c r="A753" s="67" t="s">
        <v>1535</v>
      </c>
      <c r="B753" s="67" t="s">
        <v>1536</v>
      </c>
      <c r="C753" s="95" t="str">
        <f t="shared" si="10"/>
        <v>18AC-00-ACFT Aircraft, CBRNE</v>
      </c>
    </row>
    <row r="754" spans="1:3" x14ac:dyDescent="0.25">
      <c r="A754" s="67" t="s">
        <v>1537</v>
      </c>
      <c r="B754" s="67" t="s">
        <v>1538</v>
      </c>
      <c r="C754" s="95" t="str">
        <f t="shared" si="10"/>
        <v>18AC-00-ACMC Equipment/Kits, Aircraft Mass Casualty Conversion</v>
      </c>
    </row>
    <row r="755" spans="1:3" x14ac:dyDescent="0.25">
      <c r="A755" s="67" t="s">
        <v>1539</v>
      </c>
      <c r="B755" s="67" t="s">
        <v>1540</v>
      </c>
      <c r="C755" s="95" t="str">
        <f t="shared" si="10"/>
        <v>18AC-00-ACUP Equipment and Upgrades, Aircraft, CBRNE</v>
      </c>
    </row>
    <row r="756" spans="1:3" x14ac:dyDescent="0.25">
      <c r="A756" s="67" t="s">
        <v>1541</v>
      </c>
      <c r="B756" s="67" t="s">
        <v>1542</v>
      </c>
      <c r="C756" s="95" t="str">
        <f t="shared" si="10"/>
        <v>19AF-01-CHLD Equipment and Supplies, Infants and Children</v>
      </c>
    </row>
    <row r="757" spans="1:3" x14ac:dyDescent="0.25">
      <c r="A757" s="67" t="s">
        <v>1543</v>
      </c>
      <c r="B757" s="67" t="s">
        <v>1544</v>
      </c>
      <c r="C757" s="95" t="str">
        <f t="shared" si="10"/>
        <v>19AF-01-COMM Equipment, Communications and Sensory Support</v>
      </c>
    </row>
    <row r="758" spans="1:3" x14ac:dyDescent="0.25">
      <c r="A758" s="67" t="s">
        <v>1545</v>
      </c>
      <c r="B758" s="67" t="s">
        <v>1546</v>
      </c>
      <c r="C758" s="95" t="str">
        <f t="shared" si="10"/>
        <v>19AF-01-FEED Equipment and Supplies, Feeding Support</v>
      </c>
    </row>
    <row r="759" spans="1:3" x14ac:dyDescent="0.25">
      <c r="A759" s="67" t="s">
        <v>1547</v>
      </c>
      <c r="B759" s="67" t="s">
        <v>1548</v>
      </c>
      <c r="C759" s="95" t="str">
        <f t="shared" si="10"/>
        <v>19AF-01-HYGN Equipment and Supplies, Personal Hygeine</v>
      </c>
    </row>
    <row r="760" spans="1:3" x14ac:dyDescent="0.25">
      <c r="A760" s="67" t="s">
        <v>1549</v>
      </c>
      <c r="B760" s="67" t="s">
        <v>1550</v>
      </c>
      <c r="C760" s="95" t="str">
        <f t="shared" si="10"/>
        <v>19AF-01-MOB Equipment, Mobility Support</v>
      </c>
    </row>
    <row r="761" spans="1:3" x14ac:dyDescent="0.25">
      <c r="A761" s="67" t="s">
        <v>1551</v>
      </c>
      <c r="B761" s="67" t="s">
        <v>1552</v>
      </c>
      <c r="C761" s="95" t="str">
        <f t="shared" si="10"/>
        <v>19AF-02-BACC Bedding and Accessories, Service Animal</v>
      </c>
    </row>
    <row r="762" spans="1:3" x14ac:dyDescent="0.25">
      <c r="A762" s="67" t="s">
        <v>1553</v>
      </c>
      <c r="B762" s="67" t="s">
        <v>1554</v>
      </c>
      <c r="C762" s="95" t="str">
        <f t="shared" si="10"/>
        <v>19AF-02-RELF Relieving Stations, Service Animal</v>
      </c>
    </row>
    <row r="763" spans="1:3" x14ac:dyDescent="0.25">
      <c r="A763" s="67" t="s">
        <v>1555</v>
      </c>
      <c r="B763" s="67" t="s">
        <v>1556</v>
      </c>
      <c r="C763" s="95" t="str">
        <f t="shared" si="10"/>
        <v>19FD-01-IRAT Rations, Initial Deployment</v>
      </c>
    </row>
    <row r="764" spans="1:3" x14ac:dyDescent="0.25">
      <c r="A764" s="67" t="s">
        <v>1557</v>
      </c>
      <c r="B764" s="67" t="s">
        <v>1558</v>
      </c>
      <c r="C764" s="95" t="str">
        <f t="shared" si="10"/>
        <v>19FD-01-URAT Rations, Unit-Feeding</v>
      </c>
    </row>
    <row r="765" spans="1:3" x14ac:dyDescent="0.25">
      <c r="A765" s="67" t="s">
        <v>1559</v>
      </c>
      <c r="B765" s="67" t="s">
        <v>1560</v>
      </c>
      <c r="C765" s="95" t="str">
        <f t="shared" si="10"/>
        <v>19FD-01-WATR Water, Potable, Packaged</v>
      </c>
    </row>
    <row r="766" spans="1:3" x14ac:dyDescent="0.25">
      <c r="A766" s="67" t="s">
        <v>1561</v>
      </c>
      <c r="B766" s="67" t="s">
        <v>1562</v>
      </c>
      <c r="C766" s="95" t="str">
        <f t="shared" ref="C766:C812" si="11">A766&amp;" "&amp;B766</f>
        <v>19GN-00-BGPK Bags / Packs</v>
      </c>
    </row>
    <row r="767" spans="1:3" x14ac:dyDescent="0.25">
      <c r="A767" s="67" t="s">
        <v>1563</v>
      </c>
      <c r="B767" s="67" t="s">
        <v>1564</v>
      </c>
      <c r="C767" s="95" t="str">
        <f t="shared" si="11"/>
        <v>19GN-00-BIVY Bags, Bivy/Sleeping</v>
      </c>
    </row>
    <row r="768" spans="1:3" x14ac:dyDescent="0.25">
      <c r="A768" s="67" t="s">
        <v>1565</v>
      </c>
      <c r="B768" s="67" t="s">
        <v>1566</v>
      </c>
      <c r="C768" s="95" t="str">
        <f t="shared" si="11"/>
        <v>19GN-00-COMP Compressors and Systems, Breathing Air</v>
      </c>
    </row>
    <row r="769" spans="1:3" x14ac:dyDescent="0.25">
      <c r="A769" s="67" t="s">
        <v>1567</v>
      </c>
      <c r="B769" s="67" t="s">
        <v>1568</v>
      </c>
      <c r="C769" s="95" t="str">
        <f t="shared" si="11"/>
        <v>19GN-00-FANE Fan, Intrinsically Safe, Exhaust</v>
      </c>
    </row>
    <row r="770" spans="1:3" x14ac:dyDescent="0.25">
      <c r="A770" s="67" t="s">
        <v>1569</v>
      </c>
      <c r="B770" s="67" t="s">
        <v>1570</v>
      </c>
      <c r="C770" s="95" t="str">
        <f t="shared" si="11"/>
        <v>19GN-00-FANV Fan, Cooling/Heating/Ventilation</v>
      </c>
    </row>
    <row r="771" spans="1:3" x14ac:dyDescent="0.25">
      <c r="A771" s="67" t="s">
        <v>1571</v>
      </c>
      <c r="B771" s="67" t="s">
        <v>1572</v>
      </c>
      <c r="C771" s="95" t="str">
        <f t="shared" si="11"/>
        <v>19GN-00-FUEL Container, Fuel Storage</v>
      </c>
    </row>
    <row r="772" spans="1:3" x14ac:dyDescent="0.25">
      <c r="A772" s="67" t="s">
        <v>1573</v>
      </c>
      <c r="B772" s="67" t="s">
        <v>1574</v>
      </c>
      <c r="C772" s="95" t="str">
        <f t="shared" si="11"/>
        <v>19GN-00-H2OD System, Water Distribution</v>
      </c>
    </row>
    <row r="773" spans="1:3" x14ac:dyDescent="0.25">
      <c r="A773" s="67" t="s">
        <v>1575</v>
      </c>
      <c r="B773" s="67" t="s">
        <v>1576</v>
      </c>
      <c r="C773" s="95" t="str">
        <f t="shared" si="11"/>
        <v>19GN-00-H2OP System, Water Purification</v>
      </c>
    </row>
    <row r="774" spans="1:3" x14ac:dyDescent="0.25">
      <c r="A774" s="67" t="s">
        <v>1577</v>
      </c>
      <c r="B774" s="67" t="s">
        <v>1578</v>
      </c>
      <c r="C774" s="95" t="str">
        <f t="shared" si="11"/>
        <v>19GN-00-HSSF Housing, Subsistence and Sanitation</v>
      </c>
    </row>
    <row r="775" spans="1:3" x14ac:dyDescent="0.25">
      <c r="A775" s="67" t="s">
        <v>1579</v>
      </c>
      <c r="B775" s="67" t="s">
        <v>1580</v>
      </c>
      <c r="C775" s="95" t="str">
        <f t="shared" si="11"/>
        <v>19GN-00-OPCK Overpack</v>
      </c>
    </row>
    <row r="776" spans="1:3" x14ac:dyDescent="0.25">
      <c r="A776" s="67" t="s">
        <v>1581</v>
      </c>
      <c r="B776" s="67" t="s">
        <v>1582</v>
      </c>
      <c r="C776" s="95" t="str">
        <f t="shared" si="11"/>
        <v>19GN-00-RFGR Refrigerator/Freezer</v>
      </c>
    </row>
    <row r="777" spans="1:3" x14ac:dyDescent="0.25">
      <c r="A777" s="67" t="s">
        <v>1583</v>
      </c>
      <c r="B777" s="67" t="s">
        <v>1584</v>
      </c>
      <c r="C777" s="95" t="str">
        <f t="shared" si="11"/>
        <v>19GN-00-RFMN Monitors/Recorders, Temperature and Humidity</v>
      </c>
    </row>
    <row r="778" spans="1:3" x14ac:dyDescent="0.25">
      <c r="A778" s="67" t="s">
        <v>1585</v>
      </c>
      <c r="B778" s="67" t="s">
        <v>1586</v>
      </c>
      <c r="C778" s="95" t="str">
        <f t="shared" si="11"/>
        <v>19MH-00-BULK Equipment, Bulk Material Handling</v>
      </c>
    </row>
    <row r="779" spans="1:3" x14ac:dyDescent="0.25">
      <c r="A779" s="67" t="s">
        <v>1587</v>
      </c>
      <c r="B779" s="67" t="s">
        <v>1588</v>
      </c>
      <c r="C779" s="95" t="str">
        <f t="shared" si="11"/>
        <v>19MH-00-CART Cart, Field</v>
      </c>
    </row>
    <row r="780" spans="1:3" x14ac:dyDescent="0.25">
      <c r="A780" s="67" t="s">
        <v>1589</v>
      </c>
      <c r="B780" s="67" t="s">
        <v>1590</v>
      </c>
      <c r="C780" s="95" t="str">
        <f t="shared" si="11"/>
        <v>19MH-00-CHMS Containers, Hazardous Material Shipping</v>
      </c>
    </row>
    <row r="781" spans="1:3" x14ac:dyDescent="0.25">
      <c r="A781" s="67" t="s">
        <v>1591</v>
      </c>
      <c r="B781" s="67" t="s">
        <v>1592</v>
      </c>
      <c r="C781" s="95" t="str">
        <f t="shared" si="11"/>
        <v>19MH-00-CONT Containers, Storage</v>
      </c>
    </row>
    <row r="782" spans="1:3" x14ac:dyDescent="0.25">
      <c r="A782" s="67" t="s">
        <v>1593</v>
      </c>
      <c r="B782" s="67" t="s">
        <v>1594</v>
      </c>
      <c r="C782" s="95" t="str">
        <f t="shared" si="11"/>
        <v>19MH-00-CPAC Carts, Portable Air Cylinder</v>
      </c>
    </row>
    <row r="783" spans="1:3" x14ac:dyDescent="0.25">
      <c r="A783" s="67" t="s">
        <v>1595</v>
      </c>
      <c r="B783" s="67" t="s">
        <v>1596</v>
      </c>
      <c r="C783" s="95" t="str">
        <f t="shared" si="11"/>
        <v>19MH-00-CPGC Carts, Portable Compressed Gas Cylinder</v>
      </c>
    </row>
    <row r="784" spans="1:3" x14ac:dyDescent="0.25">
      <c r="A784" s="67" t="s">
        <v>1597</v>
      </c>
      <c r="B784" s="67" t="s">
        <v>1598</v>
      </c>
      <c r="C784" s="95" t="str">
        <f t="shared" si="11"/>
        <v>19SS-00-SHEL Systems, Shelter, Rapid Deployment</v>
      </c>
    </row>
    <row r="785" spans="1:3" x14ac:dyDescent="0.25">
      <c r="A785" s="67" t="s">
        <v>1599</v>
      </c>
      <c r="B785" s="67" t="s">
        <v>1600</v>
      </c>
      <c r="C785" s="95" t="str">
        <f t="shared" si="11"/>
        <v>19SS-00-SHEN System, Environmental Control</v>
      </c>
    </row>
    <row r="786" spans="1:3" x14ac:dyDescent="0.25">
      <c r="A786" s="67" t="s">
        <v>1601</v>
      </c>
      <c r="B786" s="67" t="s">
        <v>1602</v>
      </c>
      <c r="C786" s="95" t="str">
        <f t="shared" si="11"/>
        <v>19SS-00-SHEP System, Collective Protective</v>
      </c>
    </row>
    <row r="787" spans="1:3" x14ac:dyDescent="0.25">
      <c r="A787" s="67" t="s">
        <v>1603</v>
      </c>
      <c r="B787" s="67" t="s">
        <v>1604</v>
      </c>
      <c r="C787" s="95" t="str">
        <f t="shared" si="11"/>
        <v>20CS-01-AFIS Equipment, Fingerprint Processing and Identification</v>
      </c>
    </row>
    <row r="788" spans="1:3" x14ac:dyDescent="0.25">
      <c r="A788" s="67" t="s">
        <v>1605</v>
      </c>
      <c r="B788" s="67" t="s">
        <v>1606</v>
      </c>
      <c r="C788" s="95" t="str">
        <f t="shared" si="11"/>
        <v>20CS-02-EVID Systems and Equipment, Evidence Collection</v>
      </c>
    </row>
    <row r="789" spans="1:3" x14ac:dyDescent="0.25">
      <c r="A789" s="67" t="s">
        <v>1607</v>
      </c>
      <c r="B789" s="67" t="s">
        <v>1608</v>
      </c>
      <c r="C789" s="95" t="str">
        <f t="shared" si="11"/>
        <v>20CS-02-SUPP Equipment and Supplies, Crime Scene Processing</v>
      </c>
    </row>
    <row r="790" spans="1:3" x14ac:dyDescent="0.25">
      <c r="A790" s="67" t="s">
        <v>1609</v>
      </c>
      <c r="B790" s="67" t="s">
        <v>1610</v>
      </c>
      <c r="C790" s="95" t="str">
        <f t="shared" si="11"/>
        <v>20CS-02-UVLT Equipment, Alternate Light Source Detection</v>
      </c>
    </row>
    <row r="791" spans="1:3" x14ac:dyDescent="0.25">
      <c r="A791" s="67" t="s">
        <v>1611</v>
      </c>
      <c r="B791" s="67" t="s">
        <v>1612</v>
      </c>
      <c r="C791" s="95" t="str">
        <f t="shared" si="11"/>
        <v>20TE-00-NTRY Equipment, Tactical Entry</v>
      </c>
    </row>
    <row r="792" spans="1:3" x14ac:dyDescent="0.25">
      <c r="A792" s="67" t="s">
        <v>1613</v>
      </c>
      <c r="B792" s="67" t="s">
        <v>1614</v>
      </c>
      <c r="C792" s="95" t="str">
        <f t="shared" si="11"/>
        <v>21GN-00-CCEQ Equipment, Citizen Corps</v>
      </c>
    </row>
    <row r="793" spans="1:3" x14ac:dyDescent="0.25">
      <c r="A793" s="67" t="s">
        <v>1615</v>
      </c>
      <c r="B793" s="67" t="s">
        <v>1616</v>
      </c>
      <c r="C793" s="95" t="str">
        <f t="shared" si="11"/>
        <v>21GN-00-CNST Consulting Services in Support of Equipment Acquisition</v>
      </c>
    </row>
    <row r="794" spans="1:3" x14ac:dyDescent="0.25">
      <c r="A794" s="67" t="s">
        <v>1617</v>
      </c>
      <c r="B794" s="67" t="s">
        <v>1618</v>
      </c>
      <c r="C794" s="95" t="str">
        <f t="shared" si="11"/>
        <v>21GN-00-INST Installation</v>
      </c>
    </row>
    <row r="795" spans="1:3" x14ac:dyDescent="0.25">
      <c r="A795" s="67" t="s">
        <v>1619</v>
      </c>
      <c r="B795" s="67" t="s">
        <v>1620</v>
      </c>
      <c r="C795" s="95" t="str">
        <f t="shared" si="11"/>
        <v>21GN-00-LEAS Leasing of Space for Equipment Storage</v>
      </c>
    </row>
    <row r="796" spans="1:3" x14ac:dyDescent="0.25">
      <c r="A796" s="67" t="s">
        <v>1621</v>
      </c>
      <c r="B796" s="67" t="s">
        <v>1622</v>
      </c>
      <c r="C796" s="95" t="str">
        <f t="shared" si="11"/>
        <v>21GN-00-MAIH Maintenance, HDER</v>
      </c>
    </row>
    <row r="797" spans="1:3" x14ac:dyDescent="0.25">
      <c r="A797" s="67" t="s">
        <v>1623</v>
      </c>
      <c r="B797" s="67" t="s">
        <v>1624</v>
      </c>
      <c r="C797" s="95" t="str">
        <f t="shared" si="11"/>
        <v>21GN-00-MAIN Maintenance</v>
      </c>
    </row>
    <row r="798" spans="1:3" x14ac:dyDescent="0.25">
      <c r="A798" s="67" t="s">
        <v>1625</v>
      </c>
      <c r="B798" s="67" t="s">
        <v>1626</v>
      </c>
      <c r="C798" s="95" t="str">
        <f t="shared" si="11"/>
        <v>21GN-00-OCEQ Equipment and Supplies, Information/Emergency Operations/Fusion Centers</v>
      </c>
    </row>
    <row r="799" spans="1:3" x14ac:dyDescent="0.25">
      <c r="A799" s="67" t="s">
        <v>1627</v>
      </c>
      <c r="B799" s="67" t="s">
        <v>1628</v>
      </c>
      <c r="C799" s="95" t="str">
        <f t="shared" si="11"/>
        <v>21GN-00-SHIP Shipping</v>
      </c>
    </row>
    <row r="800" spans="1:3" x14ac:dyDescent="0.25">
      <c r="A800" s="67" t="s">
        <v>1629</v>
      </c>
      <c r="B800" s="67" t="s">
        <v>1630</v>
      </c>
      <c r="C800" s="95" t="str">
        <f t="shared" si="11"/>
        <v>21GN-00-STAX Sales Tax</v>
      </c>
    </row>
    <row r="801" spans="1:3" x14ac:dyDescent="0.25">
      <c r="A801" s="67" t="s">
        <v>1631</v>
      </c>
      <c r="B801" s="154" t="s">
        <v>3</v>
      </c>
      <c r="C801" s="95" t="str">
        <f t="shared" si="11"/>
        <v>21GN-00-TRNG Training</v>
      </c>
    </row>
    <row r="802" spans="1:3" x14ac:dyDescent="0.25">
      <c r="A802" s="67" t="s">
        <v>1632</v>
      </c>
      <c r="B802" s="67" t="s">
        <v>1633</v>
      </c>
      <c r="C802" s="95" t="str">
        <f t="shared" si="11"/>
        <v>21GN-00-XMLP Programming for XML Compliance</v>
      </c>
    </row>
    <row r="803" spans="1:3" x14ac:dyDescent="0.25">
      <c r="C803" s="95" t="str">
        <f t="shared" si="11"/>
        <v xml:space="preserve"> </v>
      </c>
    </row>
    <row r="804" spans="1:3" x14ac:dyDescent="0.25">
      <c r="C804" s="95" t="str">
        <f t="shared" si="11"/>
        <v xml:space="preserve"> </v>
      </c>
    </row>
    <row r="805" spans="1:3" x14ac:dyDescent="0.25">
      <c r="C805" s="95" t="str">
        <f t="shared" si="11"/>
        <v xml:space="preserve"> </v>
      </c>
    </row>
    <row r="806" spans="1:3" x14ac:dyDescent="0.25">
      <c r="C806" s="95" t="str">
        <f t="shared" si="11"/>
        <v xml:space="preserve"> </v>
      </c>
    </row>
    <row r="807" spans="1:3" x14ac:dyDescent="0.25">
      <c r="C807" s="95" t="str">
        <f t="shared" si="11"/>
        <v xml:space="preserve"> </v>
      </c>
    </row>
    <row r="808" spans="1:3" x14ac:dyDescent="0.25">
      <c r="C808" s="95" t="str">
        <f t="shared" si="11"/>
        <v xml:space="preserve"> </v>
      </c>
    </row>
    <row r="809" spans="1:3" x14ac:dyDescent="0.25">
      <c r="C809" s="95" t="str">
        <f t="shared" si="11"/>
        <v xml:space="preserve"> </v>
      </c>
    </row>
    <row r="810" spans="1:3" x14ac:dyDescent="0.25">
      <c r="C810" s="95" t="str">
        <f t="shared" si="11"/>
        <v xml:space="preserve"> </v>
      </c>
    </row>
    <row r="811" spans="1:3" x14ac:dyDescent="0.25">
      <c r="C811" s="95" t="str">
        <f t="shared" si="11"/>
        <v xml:space="preserve"> </v>
      </c>
    </row>
    <row r="812" spans="1:3" x14ac:dyDescent="0.25">
      <c r="C812" s="95" t="str">
        <f t="shared" si="11"/>
        <v xml:space="preserve"> </v>
      </c>
    </row>
  </sheetData>
  <sheetProtection password="C0E4" sheet="1" objects="1" scenarios="1"/>
  <hyperlinks>
    <hyperlink ref="E13" r:id="rId1" location="Planning" display="Planning"/>
    <hyperlink ref="E24" r:id="rId2" location="PhysicalProtect" display="http://www.fema.gov/core-capabilities - PhysicalProtect"/>
    <hyperlink ref="E25" r:id="rId3" location="RiskMngmnt" display="http://www.fema.gov/core-capabilities - RiskMngmnt"/>
    <hyperlink ref="E26" r:id="rId4" location="SupplyChain" display="http://www.fema.gov/core-capabilities - SupplyChain"/>
    <hyperlink ref="E27" r:id="rId5" location="Community" display="http://www.fema.gov/core-capabilities - Community"/>
    <hyperlink ref="E28" r:id="rId6" location="Longterm" display="http://www.fema.gov/core-capabilities - Longterm"/>
    <hyperlink ref="E29" r:id="rId7" location="RiskandDisaster" display="http://www.fema.gov/core-capabilities - RiskandDisaster"/>
    <hyperlink ref="E30" r:id="rId8" location="ThreatsandHazard" display="http://www.fema.gov/core-capabilities - ThreatsandHazard"/>
    <hyperlink ref="E31" r:id="rId9" location="Criticalinfra" display="http://www.fema.gov/core-capabilities - Criticalinfra"/>
    <hyperlink ref="E32" r:id="rId10" location="Enviroresponse" display="http://www.fema.gov/core-capabilities - Enviroresponse"/>
    <hyperlink ref="E33" r:id="rId11" location="FatalityMngmnt" display="http://www.fema.gov/core-capabilities - FatalityMngmnt"/>
    <hyperlink ref="E34" r:id="rId12" location="InfrastructureSystems" display="http://www.fema.gov/core-capabilities - InfrastructureSystems"/>
    <hyperlink ref="E35" r:id="rId13" location="MassCare" display="http://www.fema.gov/core-capabilities - MassCare"/>
    <hyperlink ref="E36" r:id="rId14" location="MassSearch" display="http://www.fema.gov/core-capabilities - MassSearch"/>
    <hyperlink ref="E37" r:id="rId15" location="Onscenesecurity" display="http://www.fema.gov/core-capabilities - Onscenesecurity"/>
    <hyperlink ref="E38" r:id="rId16" location="Opcomms" display="http://www.fema.gov/core-capabilities - Opcomms"/>
    <hyperlink ref="E39" r:id="rId17" location="PublicandPrivate" display="http://www.fema.gov/core-capabilities - PublicandPrivate"/>
    <hyperlink ref="E40" r:id="rId18" location="Publichealth" display="http://www.fema.gov/core-capabilities - Publichealth"/>
    <hyperlink ref="E41" r:id="rId19" location="SitAss" display="http://www.fema.gov/core-capabilities - SitAss"/>
    <hyperlink ref="E42" r:id="rId20" location="Econrecover" display="http://www.fema.gov/core-capabilities - Econrecover"/>
    <hyperlink ref="E43" r:id="rId21" location="HealthandSocial" display="http://www.fema.gov/core-capabilities - HealthandSocial"/>
    <hyperlink ref="E44" r:id="rId22" location="Housing" display="http://www.fema.gov/core-capabilities - Housing"/>
    <hyperlink ref="E45" r:id="rId23" location="NatandCult" display="http://www.fema.gov/core-capabilities - NatandCult"/>
    <hyperlink ref="E23" r:id="rId24" location="Cyber" display="http://www.fema.gov/core-capabilities - Cyber"/>
    <hyperlink ref="E22" r:id="rId25" location="Accesscontrol" display="http://www.fema.gov/core-capabilities - Accesscontrol"/>
    <hyperlink ref="E21" r:id="rId26" location="ScreenSearch" display="http://www.fema.gov/core-capabilities - ScreenSearch"/>
    <hyperlink ref="E20" r:id="rId27" location="Interdict" display="http://www.fema.gov/core-capabilities - Interdict"/>
    <hyperlink ref="E19" r:id="rId28" location="IntelandInfo" display="http://www.fema.gov/core-capabilities - IntelandInfo"/>
    <hyperlink ref="E18" r:id="rId29" location="Forensics" display="http://www.fema.gov/core-capabilities - Forensics"/>
    <hyperlink ref="E17" r:id="rId30" location="OpsCoord" display="http://www.fema.gov/core-capabilities - OpsCoord"/>
    <hyperlink ref="E16" r:id="rId31" location="PublicInfo" display="http://www.fema.gov/core-capabilities - PublicInfo"/>
    <hyperlink ref="E15" r:id="rId32" location="Planning"/>
  </hyperlinks>
  <pageMargins left="0.7" right="0.7" top="0.75" bottom="0.75" header="0.3" footer="0.3"/>
  <pageSetup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FFY2019 Budget</vt:lpstr>
      <vt:lpstr>EHP Requirements</vt:lpstr>
      <vt:lpstr>Drop Down </vt:lpstr>
      <vt:lpstr>'FFY2019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2010-01-29T17:55:39Z</cp:lastPrinted>
  <dcterms:created xsi:type="dcterms:W3CDTF">2010-01-27T19:25:03Z</dcterms:created>
  <dcterms:modified xsi:type="dcterms:W3CDTF">2019-03-21T22:18:19Z</dcterms:modified>
</cp:coreProperties>
</file>